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H:\הצעות מחיר\הצעות מחיר 2023\"/>
    </mc:Choice>
  </mc:AlternateContent>
  <xr:revisionPtr revIDLastSave="0" documentId="13_ncr:1_{367F3962-55A5-490D-B47C-A798671A7BF5}" xr6:coauthVersionLast="47" xr6:coauthVersionMax="47" xr10:uidLastSave="{00000000-0000-0000-0000-000000000000}"/>
  <bookViews>
    <workbookView xWindow="-120" yWindow="-120" windowWidth="29040" windowHeight="15840" tabRatio="840" firstSheet="2" activeTab="2" xr2:uid="{00000000-000D-0000-FFFF-FFFF00000000}"/>
  </bookViews>
  <sheets>
    <sheet name="בטיחות" sheetId="1" state="hidden" r:id="rId1"/>
    <sheet name="הצטיידות לפי רשימה" sheetId="9" state="hidden" r:id="rId2"/>
    <sheet name="ציוד למעבדה" sheetId="10" r:id="rId3"/>
    <sheet name="מקרא נריה בנים" sheetId="6" state="hidden" r:id="rId4"/>
    <sheet name="מקרא צביה" sheetId="5" state="hidden" r:id="rId5"/>
    <sheet name="מקרא נריה בנות" sheetId="7" state="hidden" r:id="rId6"/>
    <sheet name="מקרא מופ" sheetId="8" state="hidden" r:id="rId7"/>
  </sheets>
  <definedNames>
    <definedName name="_xlnm.Print_Area" localSheetId="0">בטיחות!$A$1:$K$99</definedName>
    <definedName name="_xlnm.Print_Titles" localSheetId="0">בטיחות!$1:$2</definedName>
    <definedName name="_xlnm.Print_Titles" localSheetId="2">'ציוד למעבדה'!$2:$5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9" i="9" l="1"/>
  <c r="I58" i="9"/>
  <c r="I57" i="9"/>
  <c r="H4" i="1" l="1"/>
  <c r="H5" i="1"/>
  <c r="H6" i="1"/>
  <c r="H7" i="1"/>
  <c r="H8" i="1"/>
  <c r="H9" i="1"/>
  <c r="H10" i="1"/>
  <c r="H11" i="1"/>
  <c r="H12" i="1"/>
  <c r="H13" i="1"/>
  <c r="H14" i="1"/>
  <c r="H15" i="1"/>
  <c r="H16" i="1"/>
  <c r="H17" i="1"/>
  <c r="H18" i="1"/>
  <c r="H19" i="1"/>
  <c r="H20" i="1"/>
  <c r="H21" i="1"/>
  <c r="H22" i="1"/>
  <c r="H23" i="1"/>
  <c r="H24" i="1"/>
  <c r="H25" i="1"/>
  <c r="H26" i="1"/>
  <c r="H27" i="1"/>
  <c r="H28" i="1"/>
  <c r="H29" i="1"/>
  <c r="H31" i="1"/>
  <c r="H32" i="1"/>
  <c r="H33" i="1"/>
  <c r="H34" i="1"/>
  <c r="H35" i="1"/>
  <c r="H36" i="1"/>
  <c r="H37" i="1"/>
  <c r="H38" i="1"/>
  <c r="H39" i="1"/>
  <c r="H40" i="1"/>
  <c r="H41" i="1"/>
  <c r="H42"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3" i="1"/>
  <c r="J83" i="1" l="1"/>
  <c r="J84" i="1"/>
  <c r="I4" i="9"/>
  <c r="I6" i="9"/>
  <c r="I9" i="9"/>
  <c r="I12" i="9"/>
  <c r="I13" i="9"/>
  <c r="I16" i="9"/>
  <c r="I20" i="9"/>
  <c r="I22" i="9"/>
  <c r="I24" i="9"/>
  <c r="I29" i="9"/>
  <c r="I30" i="9"/>
  <c r="I32" i="9"/>
  <c r="I33" i="9"/>
  <c r="I34" i="9"/>
  <c r="I36" i="9"/>
  <c r="I37" i="9"/>
  <c r="I38" i="9"/>
  <c r="I40" i="9"/>
  <c r="I41" i="9"/>
  <c r="I42" i="9"/>
  <c r="I44" i="9"/>
  <c r="I45" i="9"/>
  <c r="I46" i="9"/>
  <c r="I48" i="9"/>
  <c r="I50" i="9"/>
  <c r="I52" i="9"/>
  <c r="I53" i="9"/>
  <c r="I55" i="9"/>
  <c r="I56" i="9"/>
  <c r="I60" i="9"/>
  <c r="I61" i="9"/>
  <c r="I62" i="9"/>
  <c r="I54" i="9"/>
  <c r="I51" i="9"/>
  <c r="I49" i="9"/>
  <c r="I47" i="9"/>
  <c r="I43" i="9"/>
  <c r="I39" i="9"/>
  <c r="I35" i="9"/>
  <c r="I27" i="9"/>
  <c r="I26" i="9"/>
  <c r="I23" i="9"/>
  <c r="I19" i="9"/>
  <c r="I17" i="9"/>
  <c r="I10" i="9"/>
  <c r="I5" i="9"/>
  <c r="I3" i="9"/>
  <c r="I63" i="9" l="1"/>
  <c r="I64" i="9" s="1"/>
  <c r="J82" i="1" l="1"/>
  <c r="J4" i="1" l="1"/>
  <c r="J5" i="1"/>
  <c r="J6" i="1"/>
  <c r="J7" i="1"/>
  <c r="J8" i="1"/>
  <c r="J9" i="1"/>
  <c r="J10" i="1"/>
  <c r="J11" i="1"/>
  <c r="J12" i="1"/>
  <c r="J13" i="1"/>
  <c r="J14" i="1"/>
  <c r="J15" i="1"/>
  <c r="J16" i="1"/>
  <c r="J17" i="1"/>
  <c r="J18" i="1"/>
  <c r="J19" i="1"/>
  <c r="J21" i="1"/>
  <c r="J22" i="1"/>
  <c r="J23" i="1"/>
  <c r="J24" i="1"/>
  <c r="J25" i="1"/>
  <c r="J26" i="1"/>
  <c r="J27" i="1"/>
  <c r="J28" i="1"/>
  <c r="J29" i="1"/>
  <c r="J31" i="1"/>
  <c r="J32" i="1"/>
  <c r="J33" i="1"/>
  <c r="J34" i="1"/>
  <c r="J35" i="1"/>
  <c r="J36" i="1"/>
  <c r="J37" i="1"/>
  <c r="J38" i="1"/>
  <c r="J39" i="1"/>
  <c r="J41" i="1"/>
  <c r="J42"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I40" i="1"/>
  <c r="J40" i="1" l="1"/>
  <c r="J3" i="1"/>
  <c r="D5" i="5"/>
  <c r="F43" i="1"/>
  <c r="G43" i="1"/>
  <c r="H43" i="1" s="1"/>
  <c r="J43" i="1" l="1"/>
  <c r="G30" i="1" l="1"/>
  <c r="H30" i="1" l="1"/>
  <c r="J30" i="1" s="1"/>
  <c r="J90" i="1" s="1"/>
  <c r="J91" i="1" s="1"/>
  <c r="J93" i="1" s="1"/>
  <c r="J95" i="1" s="1"/>
</calcChain>
</file>

<file path=xl/sharedStrings.xml><?xml version="1.0" encoding="utf-8"?>
<sst xmlns="http://schemas.openxmlformats.org/spreadsheetml/2006/main" count="871" uniqueCount="426">
  <si>
    <t>דלילה</t>
  </si>
  <si>
    <t>כמות</t>
  </si>
  <si>
    <t>רובינשטיין</t>
  </si>
  <si>
    <t>מס סידורי</t>
  </si>
  <si>
    <t>שם הפריט</t>
  </si>
  <si>
    <t>הערות</t>
  </si>
  <si>
    <t>מלקחיים למעבדה אל חלד</t>
  </si>
  <si>
    <t>כוס בישול 250 סמ"ק</t>
  </si>
  <si>
    <t>כוס בישול 400 סמ"ק</t>
  </si>
  <si>
    <t>כוס בישול 50 סמ"ק</t>
  </si>
  <si>
    <t>כוס בישול 100 סמ"ק</t>
  </si>
  <si>
    <t>מגנט מוט</t>
  </si>
  <si>
    <t>חלוקי מעבדה בד במגוון מידות</t>
  </si>
  <si>
    <t>ספק יחיד</t>
  </si>
  <si>
    <t>מנדף נייד</t>
  </si>
  <si>
    <t>סה"כ בש"ח</t>
  </si>
  <si>
    <t>נריה בנים</t>
  </si>
  <si>
    <t>פריט</t>
  </si>
  <si>
    <t>ד</t>
  </si>
  <si>
    <t>ר</t>
  </si>
  <si>
    <t>איכותי יותר</t>
  </si>
  <si>
    <t>נריה בנות</t>
  </si>
  <si>
    <t xml:space="preserve">צביה </t>
  </si>
  <si>
    <t xml:space="preserve">כמות הזמנה </t>
  </si>
  <si>
    <t>סה"כ כמות</t>
  </si>
  <si>
    <t>ארון בטיחות 15 גלון לאחסון חומרים קורוזיבים (לאחסון חומצות)</t>
  </si>
  <si>
    <t>ארון בטיחות 15 גלון לאחסון חומרים קורוזיבים (לאחסון בסיסים)</t>
  </si>
  <si>
    <t>סה"כ מחיר בש"ח ליחידה</t>
  </si>
  <si>
    <t xml:space="preserve">סה"כ מחיר בש"ח </t>
  </si>
  <si>
    <t>ארון בטיחות צהוב, 15 גלון לאחסון חומרים דליקים</t>
  </si>
  <si>
    <t>מנדף נייד MAV</t>
  </si>
  <si>
    <t>מדיח כלים מעבדתי</t>
  </si>
  <si>
    <t>מדי לחות קרקע</t>
  </si>
  <si>
    <t>חבילת סרטים לרשם זמן</t>
  </si>
  <si>
    <t>עריסה של ניוטון</t>
  </si>
  <si>
    <t>עגלה בליסטית</t>
  </si>
  <si>
    <t>מתקן הדגמת זריקה אופקית</t>
  </si>
  <si>
    <t>מפוח אוויר למסילה +צינור</t>
  </si>
  <si>
    <t>שילוח טיל</t>
  </si>
  <si>
    <t>מודל הגזים</t>
  </si>
  <si>
    <t>מגנט פרסה</t>
  </si>
  <si>
    <t>מצפן</t>
  </si>
  <si>
    <t>משקפי מגן (הוזמן ברשימת הצטיידות)</t>
  </si>
  <si>
    <t>חדר חומרים</t>
  </si>
  <si>
    <t>וונטה 10" (צול)</t>
  </si>
  <si>
    <t>דלת עמידת אש (רב בריח עמידת אש ל- 90 דקות, על פי תקן ישראלי מתאים) -90*200 ס"מ</t>
  </si>
  <si>
    <t>אריזות לאחסון חומרים כימים מוצקים בנפח 1000סמ"ק</t>
  </si>
  <si>
    <t>אריזות לאחסון חומרים כימים מוצקים בנפח 500סמ"ק</t>
  </si>
  <si>
    <t>אריזות לאחסון חומרים כימים מוצקים בנפח 250סמ"ק</t>
  </si>
  <si>
    <t>מדפים ממתכת מסוג סופרסלוט ברוחב  22ס"מ עם מעצרה בסוף כל מדף (150*22 ס"מ)</t>
  </si>
  <si>
    <t>מזגן 1/2 כ"ס (לחלל של כ 9 מ"ר)</t>
  </si>
  <si>
    <t>מפסקים לתאורה ומזגן מחוץ לחדר חומרים</t>
  </si>
  <si>
    <t>פינוי חומרים פגי תוקף או אסורים לשימוש (מצויין בנפרד פירוט )</t>
  </si>
  <si>
    <t>הוכנס ברשימת הצטיידות</t>
  </si>
  <si>
    <t>חדר הכנה</t>
  </si>
  <si>
    <t>עגלה למדנף נייד (משטח טרספה)</t>
  </si>
  <si>
    <t>אוטוקלב</t>
  </si>
  <si>
    <t>חשמל</t>
  </si>
  <si>
    <t>בדיקה מחוייבת בפעם הראשונה ואחת לשנה לפי חוזר מנכ"ל סעיף 2.8</t>
  </si>
  <si>
    <t>שנתית , סעיף 2.8</t>
  </si>
  <si>
    <t>שנתית , סעיף 2.9</t>
  </si>
  <si>
    <t>בדיקת ציוד</t>
  </si>
  <si>
    <t>רצפה למניעת החלקה PVC מתאים ועמיד לכימיקלים ובעלת דרגת מניעת החלקה 10R</t>
  </si>
  <si>
    <t>משטח ממתכת מגולוונת או מטרספה עם דפנות למניעת החלקה בשטח של 0.8 מ"ר לאחסון זמני של פסולת כימית
וביולוגית, עד לפינויה</t>
  </si>
  <si>
    <t>מיכלים לאחסון פסולת כימית ביולוגית</t>
  </si>
  <si>
    <t>מיכלים לאחסון פסולת כימית נוזלית חומצית</t>
  </si>
  <si>
    <t>מיכלים לאחסון פסולת כימית נוזלית בסיסית</t>
  </si>
  <si>
    <t xml:space="preserve">חדר מעבדה </t>
  </si>
  <si>
    <t>תאורה מוגנת מים (לפחות 850LUX) לפי מ"ר</t>
  </si>
  <si>
    <t>תאורה מוגנת התפוצצות-XP זון 2 , עוצמת תאורה 850 lux ,מינימום.(עדיפות ללד) לפי מ"ר</t>
  </si>
  <si>
    <t>וילונות להחשכה מלאה בעת הצורך (נגלל ובעל תקנים מתאימים ) לפי מ"ר</t>
  </si>
  <si>
    <t>שולחן מחשב 700*70 גובה 75 ס"מ</t>
  </si>
  <si>
    <t>כיור +ברז ברבור</t>
  </si>
  <si>
    <t>ארון אחסון ציוד 350*70*180 ס"מ</t>
  </si>
  <si>
    <t>שולחנות תלמיד מצופה טרספה בעובי 13-15 מ"מ 80*60 ס"מ</t>
  </si>
  <si>
    <t xml:space="preserve">" </t>
  </si>
  <si>
    <t>חלון</t>
  </si>
  <si>
    <t>a</t>
  </si>
  <si>
    <t>שולחן מקובע פיסיקה 160*80 גובה 75 ס"מ</t>
  </si>
  <si>
    <t>b</t>
  </si>
  <si>
    <t>d</t>
  </si>
  <si>
    <t>מקלחון+משטפת עיניים+ וילון הגנה</t>
  </si>
  <si>
    <t>e</t>
  </si>
  <si>
    <t>מפסק חירום ,פטריה.</t>
  </si>
  <si>
    <t>ארונות לאחסון ציוד (260*70 גובה 180 ) ,(200*70 גובה 75 )</t>
  </si>
  <si>
    <t>4*</t>
  </si>
  <si>
    <t>מחיצת בטיחות 70*180 מפיירקס</t>
  </si>
  <si>
    <t>שקע מוגן מים</t>
  </si>
  <si>
    <t xml:space="preserve">כסאות תלמיד </t>
  </si>
  <si>
    <t>כסא מורה</t>
  </si>
  <si>
    <t>ארונות אחסון (350*70 גובה 180 )</t>
  </si>
  <si>
    <t>מזגן</t>
  </si>
  <si>
    <t xml:space="preserve">p </t>
  </si>
  <si>
    <t>k</t>
  </si>
  <si>
    <t>שולחן מורה 200*60 גובה 100 ס"מ ,מצופה טרספה (צורת "ר")</t>
  </si>
  <si>
    <t>מתגים לשליטה על תאורה +הפעלת מקרן+לוח הקרנה</t>
  </si>
  <si>
    <t>שיש לעבודה ב"רטוב" 540*70 +ארונת אחסון תחתונות 540*65 גובה 90 ס"מ</t>
  </si>
  <si>
    <t>ארונות אחסון 560*80*180</t>
  </si>
  <si>
    <t>שולחן תלמיד 80*60 גובה 75, מצופה טרספה 13-15 מ"מ, רגליים עם גלגים ומעצור.</t>
  </si>
  <si>
    <t>A</t>
  </si>
  <si>
    <t>B</t>
  </si>
  <si>
    <t>מעבדה לימודית</t>
  </si>
  <si>
    <t>C</t>
  </si>
  <si>
    <t>D</t>
  </si>
  <si>
    <t>F</t>
  </si>
  <si>
    <t>G</t>
  </si>
  <si>
    <t>H</t>
  </si>
  <si>
    <t>I</t>
  </si>
  <si>
    <t>J</t>
  </si>
  <si>
    <t>דלת חסינת אש 90 דק פלדלת</t>
  </si>
  <si>
    <t>ונטה 10" צול</t>
  </si>
  <si>
    <t>מזגן 0.5 כ"ס</t>
  </si>
  <si>
    <t xml:space="preserve">מפסק /מתג הפעלה כיבוי תאורה </t>
  </si>
  <si>
    <t>משטח לפינוי פסולת</t>
  </si>
  <si>
    <t>שולחן עבודה +מחשב</t>
  </si>
  <si>
    <t>שקע מוגן מים(ארבע כניסות)</t>
  </si>
  <si>
    <t>ערכת עזרה ראשונה +מטפה בהתאם לתקן</t>
  </si>
  <si>
    <t>עגלה ניידת -לציוד 75*100 ס"מ</t>
  </si>
  <si>
    <t>דלת פלדלת חסינת אש 30דק   , 90 *200 ס"מ</t>
  </si>
  <si>
    <t>הריצוף יהיה במישור אחד ובדרגת התנגדות
לפי התקן R-10 להחלקה שאינה פחות מאשר
. הישראלי 227</t>
  </si>
  <si>
    <t>שולחן מורה פיסיקה 300*80 גובה 100 ס"מ</t>
  </si>
  <si>
    <t>M</t>
  </si>
  <si>
    <t>X</t>
  </si>
  <si>
    <t>מנדף נייד 150*80 ס"מ</t>
  </si>
  <si>
    <t xml:space="preserve">ניקוז מים </t>
  </si>
  <si>
    <t>S</t>
  </si>
  <si>
    <t>שיש לעבודה ב"רטוב" +ארונת אחסון תחתונות 480*70 גובה 90 ס"מ</t>
  </si>
  <si>
    <t>מדפים לתגוצה 450*50</t>
  </si>
  <si>
    <t>E1</t>
  </si>
  <si>
    <t>E2</t>
  </si>
  <si>
    <t>E3</t>
  </si>
  <si>
    <t>ארון חומרים כחול חומצה</t>
  </si>
  <si>
    <t>ארון חומרים כחול בסיס</t>
  </si>
  <si>
    <t>ארון חומרים צהוב</t>
  </si>
  <si>
    <t>Y</t>
  </si>
  <si>
    <t>אי עבודה 120*350 ס"מ +ארונות אחסון</t>
  </si>
  <si>
    <t xml:space="preserve">מצאי </t>
  </si>
  <si>
    <t>נדרש</t>
  </si>
  <si>
    <t>*</t>
  </si>
  <si>
    <t>דלת חסינת אש 30דק</t>
  </si>
  <si>
    <t>סימן</t>
  </si>
  <si>
    <t>ונטה 12" (צול) עם ארובה 3 מ' מעל הגג</t>
  </si>
  <si>
    <t>שולחן מחשב+עבודה 700*70 גובה 75 ס"מ</t>
  </si>
  <si>
    <t>ניקוז מים</t>
  </si>
  <si>
    <t>T</t>
  </si>
  <si>
    <t>ארונות אחסון עם מדפים יוצאים "חכמים" +מגירות 400*70*180</t>
  </si>
  <si>
    <t>V</t>
  </si>
  <si>
    <t>משטח עבודה מצופה טרספה 13-15 מ"מ 300*60 *90ס"מ עם כניסה כסא מוגבה ברוחב 120 ס"מ וכל השאר מגירות אחסון</t>
  </si>
  <si>
    <t xml:space="preserve">שולחן מחשב 60*120 מצופה טרספה </t>
  </si>
  <si>
    <t>W</t>
  </si>
  <si>
    <t>BB</t>
  </si>
  <si>
    <t>ארון אחסון עם קרוסלה 200*70*180 ס"מ</t>
  </si>
  <si>
    <t>HH</t>
  </si>
  <si>
    <t>PP</t>
  </si>
  <si>
    <t>שיש לעבודה ב"רטוב" 350*60 עם ארונות אחסון והכנה למדיח כלים (חלל פנוי לכך)</t>
  </si>
  <si>
    <t>~</t>
  </si>
  <si>
    <t>שבירת קיר</t>
  </si>
  <si>
    <t>משטח עבודה מצופה טרספה 13-15 מ"מ 190*60 *90ס"מ עם כניסה כסא מוגבה ברוחב 120 ס"מ וכל השאר מגירות אחסון</t>
  </si>
  <si>
    <t>מיקום</t>
  </si>
  <si>
    <t xml:space="preserve">ריהוט </t>
  </si>
  <si>
    <t>כללי</t>
  </si>
  <si>
    <t>ריהוט חדר הכנה</t>
  </si>
  <si>
    <t>הוזמן בהצטיידות</t>
  </si>
  <si>
    <t>לפי מטר..</t>
  </si>
  <si>
    <t>שולחן משושה 50 ס"מ כל צלע</t>
  </si>
  <si>
    <t>ויטרינה 40*70</t>
  </si>
  <si>
    <t>שולחן מחשב 70*470</t>
  </si>
  <si>
    <t>מדיח כלים מעבדתי 60*60</t>
  </si>
  <si>
    <t>שיש לעבודה ב"רטוב" +ארונת אחסון תחתונות 220*70 גובה 90 ס"מ+הכנה למדיח כלים</t>
  </si>
  <si>
    <t>ארונות אחסון עם מדפים יוצאים "חכמים" +מגירות 680*70*180</t>
  </si>
  <si>
    <t>GG</t>
  </si>
  <si>
    <t>ZZ</t>
  </si>
  <si>
    <t>משטח עבודה 200*70*90 מצופה טרספה</t>
  </si>
  <si>
    <t xml:space="preserve">שולחן מחשב 70*120 *75מצופה טרספה </t>
  </si>
  <si>
    <t>Q</t>
  </si>
  <si>
    <t>כיסא אורטופדי בר עם גלגלים לעבודה בשטח הכנה לבורנט</t>
  </si>
  <si>
    <t>AA</t>
  </si>
  <si>
    <t>כיסא מחשב אורטופדי</t>
  </si>
  <si>
    <t>10R</t>
  </si>
  <si>
    <t>שרצפת החדר תהיה מ - PVC מתאים ועמיד בפני כימיקלים ובדרגה של מניעת החלקה ברמת 10R</t>
  </si>
  <si>
    <t>ארונות אחסון עם מדפים יוצאים "חכמים" +מגירות 340*70*180</t>
  </si>
  <si>
    <t>מקרר 80*60 רחב</t>
  </si>
  <si>
    <t>ארונות אחסון עם מדפים יוצאים "חכמים" +מגירות 320*70*180</t>
  </si>
  <si>
    <t>משטח עבודה מצופה טרספה 13-15 מ"מ 350*60 *90ס"מ עם כניסה כסא מוגבה ברוחב 120 ס"מ וכל השאר מגירות אחסון</t>
  </si>
  <si>
    <t>שיש לעבודה ב"רטוב"  130*70 גובה 90 ס"מ+הכנה למדיח כלים</t>
  </si>
  <si>
    <t>כיור +ברז ברבור 50*60*90 +ארונית מתחת</t>
  </si>
  <si>
    <t>שולחן עבודה מצופה טרספה 13-15 מ"מ (900*70*75) +מחשב</t>
  </si>
  <si>
    <t>ארון אחסון עם קרוסלה 350*70*180 ס"מ</t>
  </si>
  <si>
    <t>P</t>
  </si>
  <si>
    <t xml:space="preserve">שולחן קלפה 70*60 מצופה טרספה </t>
  </si>
  <si>
    <t>u</t>
  </si>
  <si>
    <t>שולחן 80*60 מצופה טרספה גובה 75 ס"מ</t>
  </si>
  <si>
    <t>ריהוט</t>
  </si>
  <si>
    <t>ארונות אחסון עם מדפים +מגירות 300*60*180</t>
  </si>
  <si>
    <t>שיש +ארונות מתחת 70*90*300 ס"מ</t>
  </si>
  <si>
    <t>שיש לעבודה ב"רטוב"  600*70 גובה 90 ס"מ</t>
  </si>
  <si>
    <t>שולחן משושה 50ס"מ כל צלע (נחצה לשני חלקים)</t>
  </si>
  <si>
    <t>O</t>
  </si>
  <si>
    <t>שיש לעבודה ב"רטוב"  530*70 גובה 90 ס"מ</t>
  </si>
  <si>
    <t>יש לקצר</t>
  </si>
  <si>
    <t>ערכת ספיגת נוזלים</t>
  </si>
  <si>
    <t>רישום מלאי על פי רשימות המשרד</t>
  </si>
  <si>
    <t>רשימת חומרים המותרים לשימוש/ רשימת חומרים תחת אזהרה בהתאם לרשימות משרד החינוך</t>
  </si>
  <si>
    <t>רשימת חומרים אסורים לשימוש במעבדה</t>
  </si>
  <si>
    <t xml:space="preserve">המצאות כרזת בטיחות  על דלת חדר ההכנה האוסרת על כניסת תלמידים </t>
  </si>
  <si>
    <t xml:space="preserve"> יבוצע</t>
  </si>
  <si>
    <t>יבדק</t>
  </si>
  <si>
    <t>ירכש</t>
  </si>
  <si>
    <t>הערות בטיחות</t>
  </si>
  <si>
    <t>שולמן</t>
  </si>
  <si>
    <t>ש</t>
  </si>
  <si>
    <t>סה"כ לפני מע"מ</t>
  </si>
  <si>
    <t>כמות פריטים לרכישה נריה בנים</t>
  </si>
  <si>
    <t>כמות פריטים לרכישה נריה בנות</t>
  </si>
  <si>
    <t>שם ספק נבחר</t>
  </si>
  <si>
    <t>אטב עשוי מעץ, אורך 20-18 ס"מ</t>
  </si>
  <si>
    <t>בטיחות</t>
  </si>
  <si>
    <t>בקבוק ארלנמאייר 100 סמ"ק</t>
  </si>
  <si>
    <t>בקבוק ארלנמאייר 1000 סמ"ק</t>
  </si>
  <si>
    <t>בקבוק ארלנמאייר 250 סמ"ק</t>
  </si>
  <si>
    <t>בקבוק ארלנמאיר 500 סמ"ק</t>
  </si>
  <si>
    <t>בקבוק שטיפה עשוי מפלסטיק, תכולה 250 סמ"ק.</t>
  </si>
  <si>
    <t>זכוכית שעון</t>
  </si>
  <si>
    <t>זכוכית נושאת למיקרוסקופ גודל 25X75 מ"מ, עובי 1 מ"מ</t>
  </si>
  <si>
    <t>זכוכית מכסה למקרוסקופ 18X18 מ"מ, עובי 0.17-0.13 מ"מ</t>
  </si>
  <si>
    <t>כוס בישול 1000 סמ"ק</t>
  </si>
  <si>
    <t>מד חומציות/בסיסיות ( PH ) דיגיטלי ידני</t>
  </si>
  <si>
    <t>מחט מתקן (אל חלד) + ידית</t>
  </si>
  <si>
    <t>מכלול מנגנונים המרת אנרגיה: תא סולרי-אור, טורבינת רוח - מנוע חשמלי, טורבינת מים-חשמל-אור, קול, דינמיקה ואחרים</t>
  </si>
  <si>
    <t>מלקטת אל חלד, בעלת קצוות מחודדים, אורך 10-6 ס"מ</t>
  </si>
  <si>
    <t>מלקטת אל חלד, משוננת בקצה, אורך כ- 13 ס"מ</t>
  </si>
  <si>
    <t>מנסרה</t>
  </si>
  <si>
    <t>צמד תרמי</t>
  </si>
  <si>
    <t>צנטריפוגה</t>
  </si>
  <si>
    <t>קולן על בסיס קשיח</t>
  </si>
  <si>
    <t>קלורימטר מים (ערכה)</t>
  </si>
  <si>
    <t>קלורימטר שריפה</t>
  </si>
  <si>
    <t>קפיצי סליל ארוכים ("סלינקי")</t>
  </si>
  <si>
    <t>קפיצים</t>
  </si>
  <si>
    <t>רב מודד דיגיטלי</t>
  </si>
  <si>
    <t>ערכת רובוט לימודי</t>
  </si>
  <si>
    <t>רכיבי אלקטרוניקה לבניית מנגנוני בקרה: פוטודיודה, טרנזיסטור, לד ואחרים</t>
  </si>
  <si>
    <t>רכיבים בודדים המרכיבים ערכות לבניית דגמי מערכות</t>
  </si>
  <si>
    <t>מוצר פשוט אך ממצא עצמו</t>
  </si>
  <si>
    <t xml:space="preserve">כבל עם בננות בשני קצותיו באורכים שונים ,  בננה 4 מ"מ מותאם  לחיבור רב מודד, מעגל חשמלי </t>
  </si>
  <si>
    <t>רכיבים בודדים למכלול בקרה בדגמי מערכות: ממשק, ספק, כבל תקשורת, משדר</t>
  </si>
  <si>
    <t>שעון עצר דיגיטלי</t>
  </si>
  <si>
    <t>תחנה לניטור איכות סביבה</t>
  </si>
  <si>
    <t>כרוזות ,מדריכים ומגדירים לציפורים בלבד</t>
  </si>
  <si>
    <t xml:space="preserve">תנור ייבוש </t>
  </si>
  <si>
    <t>מכשירי מדידה  שונים</t>
  </si>
  <si>
    <t xml:space="preserve">מחשב  למעבדת  המדעים נייח : דרישות מינימום במפרט לפחות i5 זכרון לפחות 8GB דיסק קשיח לפחות 500 GB </t>
  </si>
  <si>
    <t>מוצר איכותי, ממליץ לרכוש מגוף חיצוני</t>
  </si>
  <si>
    <t>שוקל אפשרות זאת, כרגע יש הצעת מחיר בהתאם לתקציב וצורך</t>
  </si>
  <si>
    <t>אפשרי לבדוק ספק חיצוני</t>
  </si>
  <si>
    <t>אשכולות הפיס יכולים להזמין ציוד מרשימת המפמ"רים של הכימיה, פיזיקה וביולוגיה לפי הצורך בהלימה לרשימות באתרי המפמ"רים</t>
  </si>
  <si>
    <t xml:space="preserve">מערכת גידול הידרופנית אופקית או מרום </t>
  </si>
  <si>
    <t xml:space="preserve">מצלימה דיגיטלית  עם זום לפחות 1500 פקסל  עם מטען חשמלי  </t>
  </si>
  <si>
    <t xml:space="preserve">ספרים , סדרות וכרוזות בנושא הציפורים בלבד </t>
  </si>
  <si>
    <t xml:space="preserve">מתקני אכילה לציפורים </t>
  </si>
  <si>
    <t xml:space="preserve">מתקני קינון או ערכות בניה למתקני קינון </t>
  </si>
  <si>
    <t>****************************************************</t>
  </si>
  <si>
    <t>ארגז כלים</t>
  </si>
  <si>
    <t>אקדח דבק</t>
  </si>
  <si>
    <t>סכין יפני</t>
  </si>
  <si>
    <t>מספריים</t>
  </si>
  <si>
    <t>סרגל מתכת 300 מ"מ</t>
  </si>
  <si>
    <t>סרגל מתכת 1000 מ"מ</t>
  </si>
  <si>
    <t>מסורית יד רגילה</t>
  </si>
  <si>
    <t>מסורית יד ברך</t>
  </si>
  <si>
    <t>פטישים בגדלים שונים</t>
  </si>
  <si>
    <t>שופין בגדלים שונים</t>
  </si>
  <si>
    <t>סט מברגים</t>
  </si>
  <si>
    <t>מודד (מטר רץ)</t>
  </si>
  <si>
    <t>קולב כבלים (קטר)</t>
  </si>
  <si>
    <t xml:space="preserve">חושף חוטי חשמל </t>
  </si>
  <si>
    <t>איכות טובה</t>
  </si>
  <si>
    <t>מקדחה נטענת</t>
  </si>
  <si>
    <t>כליבה (מלחצת) גדלים שונים</t>
  </si>
  <si>
    <t>חוטי חשמל</t>
  </si>
  <si>
    <t>סרט בידוד</t>
  </si>
  <si>
    <t>סרט דביק</t>
  </si>
  <si>
    <t>שפופרת דבק נוזלי</t>
  </si>
  <si>
    <t>סרט נייר לטש</t>
  </si>
  <si>
    <t>עלות פריט נבחר</t>
  </si>
  <si>
    <r>
      <t xml:space="preserve">פעמון יניקה </t>
    </r>
    <r>
      <rPr>
        <b/>
        <sz val="11"/>
        <color rgb="FFFF0000"/>
        <rFont val="David"/>
        <family val="2"/>
      </rPr>
      <t/>
    </r>
  </si>
  <si>
    <t xml:space="preserve">טלסקופ </t>
  </si>
  <si>
    <t>אסטרונומי!</t>
  </si>
  <si>
    <t>עם חוברת עבודה בעברית , מדפסת זו זכתה במקום השישי בתחרות הבינלאומית מכל המדפסות. ספק יחיד</t>
  </si>
  <si>
    <t xml:space="preserve">לוח אינטראקטיבי בגודל לפחות "68  </t>
  </si>
  <si>
    <t>סה"כ כולל מע"מ</t>
  </si>
  <si>
    <t>פריט 120 בהצטיידות</t>
  </si>
  <si>
    <t>פריט 151 הצטיידות</t>
  </si>
  <si>
    <t xml:space="preserve">בהצטיידות </t>
  </si>
  <si>
    <t xml:space="preserve">לפי הצעת מחיר </t>
  </si>
  <si>
    <t>בהצטיידות סעיף 163</t>
  </si>
  <si>
    <t>סעיף 16 בהצטיידות (הוזמן רק 4 חסרים עוד 6)</t>
  </si>
  <si>
    <t>לפי הצעה רובינשטיין</t>
  </si>
  <si>
    <t>סה"כ ללא מע"מ</t>
  </si>
  <si>
    <t>כולל מע"מ</t>
  </si>
  <si>
    <t>תוספת הצטיידות</t>
  </si>
  <si>
    <t xml:space="preserve">הצטיידות מקורית מתוך רשימה </t>
  </si>
  <si>
    <t>סה"כ כולל מע"מ, כל "הערכות מחדש עבור 4 מעבדות (לא סופי ,יש עוד פריטים ממתינים לאישור ממונה בטיחות והנדסה)</t>
  </si>
  <si>
    <t>סכום זה לא סופי הוא כולל ציוד רב ומלא עבור כל הנדרש למעבדות ברמה טובה ומכובדת . לציין כי המעבדות כיום באיכות ירודה וברמת בטיחות נמוכה ומסוכנת. ציוד רב בתחום הבטיחות לא יצא להצעות מחיר בכדי לתת לממונה בטיחות והגורמים האחראים לתת דעתם הסופית (להוסיף או להוריד ,לשפר וכו') כמו-כן, מחלקת הנדסה צריכה לתת דעתה על הסקיצות ו/או לטפל בליקויים לפי חוזר מנכ"ל ולפי חוק. יש לטפל בבטיחות תחילה ואת היתרה להעביר לטובת שיפור איכות למידה . כמובן שאפשרי להוריד ציוד מ"תוספת הצטיידות" למעט בטיחות וציוד חובה. החומר הועבר לממונה בטיחות בכדי לסייע בנושא ולמנהל מחלקת חינוך במועצה אזורית.ש.נ בכדי שיבחן הנושא וידאג לתקצוב .</t>
  </si>
  <si>
    <t>המצאות ערכה לטיפול בחומרים מסוכנים : נטרול על ידי בסיס
*נטרול על ידי מחמצן 
*נטרול על ידי חומצה 
*נטרול על ידי חומרי נטרול מחזרים 
נ*טרול על ידי חומרי נטרול מיוחדים</t>
  </si>
  <si>
    <t>שולחן משושה 50 ס"מ כל צלע (נחצה לשני חלקים)</t>
  </si>
  <si>
    <t>תקשוב: חד קרן לפחות 2500 לומן,  רצוי מקרן לדים כולל כלוב לתלייה וחיבור למחשב ואסקפת מתח חשמלי</t>
  </si>
  <si>
    <t>קטגוריה</t>
  </si>
  <si>
    <t>תשתית אנטרנט לכל המעבדה כולל חדר הכנה</t>
  </si>
  <si>
    <t>בודק מוסמך</t>
  </si>
  <si>
    <t>סדר עדיפות (1-חייב 5-פחות דחוף)</t>
  </si>
  <si>
    <t>ספק ציוד מעבדה</t>
  </si>
  <si>
    <t>קבלן</t>
  </si>
  <si>
    <t>נותן שרות</t>
  </si>
  <si>
    <t>קיים במו"פ ,יש לקצר במידה</t>
  </si>
  <si>
    <t>סדר עדיפות (1-חייב ,5-פחות דחוף)</t>
  </si>
  <si>
    <t>תשתית</t>
  </si>
  <si>
    <r>
      <t>מסכות פחם פעיל חד פעמי(מסכת חצי פנים)</t>
    </r>
    <r>
      <rPr>
        <b/>
        <sz val="12"/>
        <rFont val="David"/>
        <family val="2"/>
      </rPr>
      <t xml:space="preserve"> בהתאם למס' הכיתות הפועלות במקביל</t>
    </r>
  </si>
  <si>
    <r>
      <t xml:space="preserve">המצאות גליונות בטיחות MSDS </t>
    </r>
    <r>
      <rPr>
        <b/>
        <sz val="12"/>
        <rFont val="David"/>
        <family val="2"/>
      </rPr>
      <t>בעברית</t>
    </r>
  </si>
  <si>
    <r>
      <t>ריאוסטט</t>
    </r>
    <r>
      <rPr>
        <b/>
        <sz val="11"/>
        <color rgb="FFFF0000"/>
        <rFont val="David"/>
        <family val="2"/>
      </rPr>
      <t xml:space="preserve"> </t>
    </r>
  </si>
  <si>
    <r>
      <t xml:space="preserve">רכיבים בודדים לבניית מעגלי חשמל: בתי סוללות, תאים פוטו-וולטאיים, בתי נורות, מפסקים, חוטי חיבור, נגדים, אמצעי חיבור ("בננות"), אחרים כל הרכיבים על בסיס קשיח. </t>
    </r>
    <r>
      <rPr>
        <b/>
        <sz val="11"/>
        <color rgb="FFFF0000"/>
        <rFont val="David"/>
        <family val="2"/>
      </rPr>
      <t xml:space="preserve"> </t>
    </r>
  </si>
  <si>
    <r>
      <t xml:space="preserve">מדפסת תלת ממד : מספר אקסטרודרים- לפחות 2 ,  שטח הדפסה לפחות : mm 250*250*200 תאימות Windows   , הדפסה מ sd card or USB  דיוק הדפסה לפחות : 0.1-0.2 מ"מ  , עובי שכבה לפחות : 0.1-0.3 מ"מ
קוטר דיזה לפחות: 0.4 מ"מ
מהירות לפחות : 40-100 מ"מ לשניה </t>
    </r>
    <r>
      <rPr>
        <b/>
        <sz val="11"/>
        <color rgb="FFFF0000"/>
        <rFont val="David"/>
        <family val="2"/>
      </rPr>
      <t xml:space="preserve"> </t>
    </r>
    <r>
      <rPr>
        <b/>
        <sz val="11"/>
        <rFont val="David"/>
        <family val="2"/>
      </rPr>
      <t xml:space="preserve">
</t>
    </r>
  </si>
  <si>
    <r>
      <t>עגלת אחסון וטעינה למחשבים ניידים או טאבלטים,לאחסון יעיל ונוח של עד 36 מחשבים ניידים או טאבלטים.העגלה מתאימה לכל סוגי המחשבים הניידים עד לגודל של ''17,המתקן כולל תאים מאווררים לספקי הכוח ונפרדים מאזור אחסון מחשבים העגלה ננעלת ע"י מנעול עם מפתח בשילוב שני בריחים,נעילת גלגלים כפולה לעצירת סיבוב הגלגל ולעצירת סיבוב הציר,כושר העמסה: עד 300 ק"ג.</t>
    </r>
    <r>
      <rPr>
        <b/>
        <u/>
        <sz val="11"/>
        <rFont val="David"/>
        <family val="2"/>
      </rPr>
      <t xml:space="preserve"> גוף העגלה:</t>
    </r>
    <r>
      <rPr>
        <b/>
        <sz val="11"/>
        <rFont val="David"/>
        <family val="2"/>
      </rPr>
      <t xml:space="preserve">גוף העגלה בנוי ממתכת ST32 בעובי 1.5 מ"מ. כל רכיבי המתכת  גולוונים ונצבעים בתנור בצביעה אלקטרוסטאטית. שתי ידיות אחיזה משני צידי העגלה. הפרדה מתכתית ליצירת תאים נפרדים בין חללי האחסון והטעינה. אפשרות ריתוק העגלה לקיר. </t>
    </r>
    <r>
      <rPr>
        <b/>
        <u/>
        <sz val="11"/>
        <rFont val="David"/>
        <family val="2"/>
      </rPr>
      <t>ניידות</t>
    </r>
    <r>
      <rPr>
        <b/>
        <sz val="11"/>
        <rFont val="David"/>
        <family val="2"/>
      </rPr>
      <t xml:space="preserve">: 4 גלגלי PVC איכותיים לתנועה חלקה ושחיקה נמוכה. כל ארבעת הגלגלים מסתובבים אופקית על צירם ב360 מעלות. 2 גלגלים הקדמיים ננעלים ע"י לחצן. נעילת גלגלים כפולה לעצירת סיבוב הגלגל לעצירת סיבוב הציר. </t>
    </r>
    <r>
      <rPr>
        <b/>
        <u/>
        <sz val="11"/>
        <rFont val="David"/>
        <family val="2"/>
      </rPr>
      <t>חשמל</t>
    </r>
    <r>
      <rPr>
        <b/>
        <sz val="11"/>
        <rFont val="David"/>
        <family val="2"/>
      </rPr>
      <t>: חיבורי הארקה לכל חלקי הגוף. הגנה מפני התחשמלות ע"י ממסר פחת מובנה עד 32 אמפר. כל אביזרי החשמל מתאימים לתקן ת.י. 32.01. ההתקנה עומדת בדרישת חוק החשמל ותקנותיו. אישור תקינות חשמלית בחתימת חשמלאי בודק" לכל עגלה בנפרד.</t>
    </r>
    <r>
      <rPr>
        <b/>
        <u/>
        <sz val="11"/>
        <rFont val="David"/>
        <family val="2"/>
      </rPr>
      <t xml:space="preserve"> מיגון</t>
    </r>
    <r>
      <rPr>
        <b/>
        <sz val="11"/>
        <rFont val="David"/>
        <family val="2"/>
      </rPr>
      <t>: דלתות ננעלות ע"י מנעול עם מפתח בשילוב שני בריחים.</t>
    </r>
  </si>
  <si>
    <t>קבלן/ספק חיצוני</t>
  </si>
  <si>
    <t>שולחן תלמיד 140*60 גובה 75, מצופה טרספה 13-15 מ"מ, רגליים עם גלגים ומעצור.</t>
  </si>
  <si>
    <t>מקרן "ברקו"</t>
  </si>
  <si>
    <t>ארונות אחסון (280*70 גובה 180 )</t>
  </si>
  <si>
    <t>ארונות לאחסון ציוד ,(400*70 גובה 75 )+משטח עבודה</t>
  </si>
  <si>
    <t>שולחן עבודה מצופה טרספה 13-15 מ"מ (650*70*75) +מחשב</t>
  </si>
  <si>
    <t>ארונות אחסון עם מדפים יוצאים "חכמים" +מגירות 250*70*180</t>
  </si>
  <si>
    <t>משטח עבודה 200*70*90 מצופה טרספה (יש לשקול ארונות מרחפים מעל)</t>
  </si>
  <si>
    <t>שולחן מחשב 70*150 *75מצופה טרספה (יש לקול ארונות מרחפים)</t>
  </si>
  <si>
    <t>משטח עבודה מצופה טרספה 13-15 מ"מ 150*60 *90ס"מ עם כניסה כסא מוגבה ברוחב 120 ס"מ וכל השאר מגירות אחסון</t>
  </si>
  <si>
    <t>השוואת הצעות מחיר עבור "הערכות מחודשת" למעבדות (אולפנה, נריה בנים, נריה בנות) ובחירת ספק עבור פריט</t>
  </si>
  <si>
    <t>מזרקים מפלסטיק 30סמ"ק</t>
  </si>
  <si>
    <t>פקקים בגדלים שונים (20 מכל גודל)</t>
  </si>
  <si>
    <t xml:space="preserve">צינורות סיליקון המתלבים למזרק </t>
  </si>
  <si>
    <t>מערת הכלבים</t>
  </si>
  <si>
    <t>שעון קיר דיגיטלי עם תאורת לד</t>
  </si>
  <si>
    <t>אמבט טרמוסטטי 5.4 ליטר נרוסטה</t>
  </si>
  <si>
    <t>מולימוד מורחב אורגני ואנאורגני תוצרת אנגליה</t>
  </si>
  <si>
    <t>צלחת פטרי קוטר 9 ס"מ קרטון</t>
  </si>
  <si>
    <t>תחנה מטאורולוגית דיגיטלית נשיונל גאוגרפיק</t>
  </si>
  <si>
    <t>טלריום חשמלי כולל הסבר על הגלקסיה</t>
  </si>
  <si>
    <t>המרת אנרגיה סולרית כולל זמזם דגם LI</t>
  </si>
  <si>
    <t>המרת אנרגיית רוח להפעלת מנוע ונורית לד</t>
  </si>
  <si>
    <t>גנרטור ידני כולל נורה</t>
  </si>
  <si>
    <t>מאזני טריפל בים+משקולות דיוק 0.1 גרם</t>
  </si>
  <si>
    <t>מטען לסוללה 9 וולט מרובעת</t>
  </si>
  <si>
    <t>גזיה מעבדתית תקנית</t>
  </si>
  <si>
    <t>בלון לגזיה</t>
  </si>
  <si>
    <t>אלקטרוליזה דגם L</t>
  </si>
  <si>
    <t>דגם קרום התא</t>
  </si>
  <si>
    <t>מודל תבליט השוואתי תא חי מול תא צמחי</t>
  </si>
  <si>
    <t>דגם ריאות משופר</t>
  </si>
  <si>
    <t>דגם מחזור הדם פעיל וחדש</t>
  </si>
  <si>
    <t>מודל ד.נ.א מורכב</t>
  </si>
  <si>
    <t>פרפרט פיוניות</t>
  </si>
  <si>
    <t>משורה פלסטיק PMPXשקוף 100 מ"ל</t>
  </si>
  <si>
    <t>מבחנה פלסטיק שקופה 16*100 כולל פקק הברגה</t>
  </si>
  <si>
    <t xml:space="preserve">סוללה 9 וולט ליתיום נטענת </t>
  </si>
  <si>
    <t>מבחנה מזכוכית25*150</t>
  </si>
  <si>
    <t>טיפ 1-5 מ"ל(100 יחידות) למיקרוליט</t>
  </si>
  <si>
    <t>טיפ צהוב או לבן 5 מיקרוליטר(1000 יחידות)</t>
  </si>
  <si>
    <t>נייר סינון(מספר 1) ווטמן-גליונות</t>
  </si>
  <si>
    <t>פלסטיקיות 100 מ"ל+הברגה אדומה</t>
  </si>
  <si>
    <t>מבחנה מזכוכית16*150</t>
  </si>
  <si>
    <t>מבחנה מזכוכית16*100</t>
  </si>
  <si>
    <t>ספקטרופוטומטר לאור נראה VIS אורך גל325-1000 ננו דיגיטלי כולל תוכנה+4 קיווטות זכוכית</t>
  </si>
  <si>
    <t>מעמד למבחנות רגילות מפלסטיק 12 מקומות</t>
  </si>
  <si>
    <t>פס נחושת</t>
  </si>
  <si>
    <t>פס אבץ</t>
  </si>
  <si>
    <t>טוש ארטליין 700 שחור</t>
  </si>
  <si>
    <t>חוברת של נייר מילימטרי</t>
  </si>
  <si>
    <t>טפי פלסטיק באורך 8 ס"מ , 3מ"ל.</t>
  </si>
  <si>
    <t>מיקרוסקופ ביניקולארי תוצרת STAR
4 הגדלות X100, X40, X10, X4 (אימרסיה), עיניות X10+ במה מכנית+ צמצם רציף נורת הלוגן 6V/20W + עמעם</t>
  </si>
  <si>
    <t>ספק מתח ישר עד 30 וולט 5 אמפר,תוצרת "פרידריקסן"- דנמרק</t>
  </si>
  <si>
    <t>מטען סוללות אוניברסלי מתאים גם לסוללות D, חברת GP</t>
  </si>
  <si>
    <t>סוללה נטענת Dשמנה 1.5 וולט', חברת GP</t>
  </si>
  <si>
    <t>פלטת חימום הכוללת מערבל מגנטי-18X18 ס”מ ויסות ע”י טרמוסטט עד 300 מעלות ציפוי נגד קורוזיה מאושר ע”י מכון התקנים</t>
  </si>
  <si>
    <t>קפיץ סלינקי קוטר 7 ס"מ</t>
  </si>
  <si>
    <t>עגלה נירוסטה 3 קומות מדף 58/100 גובה 95 ס"מ מעקה מעל 3 הקומות וידית צד.</t>
  </si>
  <si>
    <t>מקרוסקופ נטען star  3 עדשות הגדלה: 4x |10x |40x.</t>
  </si>
  <si>
    <t>אמפרמטר-רב מודד דיגיטלי לתלמידים מולטימטר M832 / DT-832 אוסקר סמי Oscar Sami</t>
  </si>
  <si>
    <t>זכוכית מגדלת עם ידית 7.5 ס"מ</t>
  </si>
  <si>
    <t>שקיות ביו הזרד 25*35(100 יח') לפסולת ביולוגית</t>
  </si>
  <si>
    <t>זכוכית מגדלת עם תאורת לד הגדלה לפחות פי 20</t>
  </si>
  <si>
    <t xml:space="preserve"> סטטיב ומוט בסיס 12/20 מוט 60 ס"מ</t>
  </si>
  <si>
    <t>קליבר נירוסטה מקצועי.</t>
  </si>
  <si>
    <t>ממשק מעבדה ממוחשבת -הכוללת את תוכנת Capstone של פסקו .</t>
  </si>
  <si>
    <t>חיישן מרחק (סונאר) המתאים לפריט 55</t>
  </si>
  <si>
    <t>חיישן כח- המתאים לפריט 55</t>
  </si>
  <si>
    <t>גלגלת-עם תפסנית לישור החוט במקביל לשולחן</t>
  </si>
  <si>
    <t>גופים נופלים ערכה-ללימוד אנרגיה פוטנציאלית – המרת אנרגיית גובה לעבודה</t>
  </si>
  <si>
    <t>מסלול שיגור משופע על לוח</t>
  </si>
  <si>
    <t xml:space="preserve"> מסילות ומדרונות עם רוגטקה</t>
  </si>
  <si>
    <t>מטוטלת בודדת +כפולה  עם לוח</t>
  </si>
  <si>
    <t>משקולת עם וו תליה – 100 גרם</t>
  </si>
  <si>
    <t>מאזניים דיגיטליים עם מגש עליון מנירוסטה.
הפעלה באמצעות 6 סוללות AA או בעזרת שנאי (כלול).
תצוגת LCD ברורה בעלת תאורת רקע.
קריאת משקל והתייצבות מהירים.
תחום שקילה: עד 500 גר'
רזולוציה: 0.01 גר'</t>
  </si>
  <si>
    <t>מאזניי כיס דיגיטליים לתלמיד דיוק 0.01 גרם -מאזניים דיגיטליות קומפקטיות וחסכוניות למדידת משקל ברזולוציה גבוהה.
כושר שקילה: עד 200 גר'
רזולוציה: 0.01 גר'
מקור מתח: 2 סוללות אצבע AAA 1.5V (לא כלול)</t>
  </si>
  <si>
    <t>מאזניים אנליטיים דיגיטלים BL-224 כיול חיצוני, כושר שקילה 200gr רגישות 0.1mg</t>
  </si>
  <si>
    <t>מגשי מתכת-37x25x2</t>
  </si>
  <si>
    <t>קליבר דיגיטלי-קליבר דיגיטלי 150מ"מ 
מדידות פנימיות, חיצוניות, עומק . גוף נירוסטה
מסך תצוגת LCD גדול דיוק ל 0.01 מ"מ</t>
  </si>
  <si>
    <t>מברשות לניקוי מבחנות רחבות</t>
  </si>
  <si>
    <t>מברשות לניקוי מבחנות רגילות</t>
  </si>
  <si>
    <t>ביורטה-ביורטה מזכוכית עם ברז טפלון 25 מ”ל</t>
  </si>
  <si>
    <t>בקבוק יניקה 500 מ”ל</t>
  </si>
  <si>
    <t>בקבוק חום זכוכית עם טפי, נפח הבקבוק 10 סמ"ק, עשוי מזכוכית.</t>
  </si>
  <si>
    <t>בקבוק חום זכוכית עם טפי, נפח הבקבוק 30 סמ"ק, עשוי מזכוכית.</t>
  </si>
  <si>
    <t>בקבוק חום זכוכית עם טפי, נפח הבקבוק 50 סמ"ק, עשוי מזכוכית.</t>
  </si>
  <si>
    <t>חצובה גבוהה למבער גז רשת, גובה 25-20 ס"מ, קוטר 12-10 ס"מ.</t>
  </si>
  <si>
    <t>מד טמפרטורה דיגיטלי 0-100C</t>
  </si>
  <si>
    <t xml:space="preserve">מד טמפרטורה אנלוגי 0-100C </t>
  </si>
  <si>
    <t>מד כוח - דינמומטר מגדלים שונים : 10N , 20N , 30N (ערכה ובה אחד מכל גודל)</t>
  </si>
  <si>
    <t>מד מליחות וטמפ‘ דיגיטלי טסטר נייד</t>
  </si>
  <si>
    <t>מצביע לייזר איכותי אדום/ירוק</t>
  </si>
  <si>
    <t>סט מנקבי פקקים אל חלד - סט 6 קטרים, 4, 6, 9, 11, 12.5, 15 ממ</t>
  </si>
  <si>
    <t>משאבת ריק ידנית-משאבת ואקום ידנית דו כיוונית</t>
  </si>
  <si>
    <t>סכין מס 10 לסקלפל</t>
  </si>
  <si>
    <t xml:space="preserve"> סקלפל (ללא סכין)</t>
  </si>
  <si>
    <r>
      <t>חוט חשמל חד גידי אדום ושחור + תנינים/בננות</t>
    </r>
    <r>
      <rPr>
        <b/>
        <sz val="14"/>
        <color rgb="FFFF0000"/>
        <rFont val="David"/>
        <family val="2"/>
      </rPr>
      <t xml:space="preserve"> </t>
    </r>
  </si>
  <si>
    <t>סה"כ בש"ח כולל מע"מ</t>
  </si>
  <si>
    <r>
      <t xml:space="preserve">מחיר ליחידה </t>
    </r>
    <r>
      <rPr>
        <b/>
        <u/>
        <sz val="14"/>
        <color theme="1"/>
        <rFont val="David"/>
        <family val="2"/>
      </rPr>
      <t>לא כולל מע"מ</t>
    </r>
  </si>
  <si>
    <r>
      <t xml:space="preserve">סה"כ מחיר </t>
    </r>
    <r>
      <rPr>
        <b/>
        <u/>
        <sz val="14"/>
        <color theme="1"/>
        <rFont val="David"/>
        <family val="2"/>
      </rPr>
      <t>לא כולל מע"מ</t>
    </r>
  </si>
  <si>
    <t>סה"כ בש"ח לא כולל מע"מ</t>
  </si>
  <si>
    <t>רשימת פריטים / מפרט טכני עבור מכרז מספר 47/23 - הצטיידות מעבדות בתי ספר במ.א שדות נגב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</si>
</sst>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 #,##0"/>
    <numFmt numFmtId="166" formatCode="&quot;₪&quot;\ #,##0.00"/>
  </numFmts>
  <fonts count="31" x14ac:knownFonts="1">
    <font>
      <sz val="11"/>
      <color theme="1"/>
      <name val="Arial"/>
      <family val="2"/>
      <charset val="177"/>
      <scheme val="minor"/>
    </font>
    <font>
      <b/>
      <sz val="20"/>
      <color theme="1"/>
      <name val="Arial"/>
      <family val="2"/>
      <scheme val="minor"/>
    </font>
    <font>
      <b/>
      <sz val="18"/>
      <color theme="1"/>
      <name val="Arial"/>
      <family val="2"/>
      <scheme val="minor"/>
    </font>
    <font>
      <sz val="8"/>
      <name val="Arial"/>
      <family val="2"/>
    </font>
    <font>
      <sz val="11"/>
      <color theme="1"/>
      <name val="Arial"/>
      <family val="2"/>
      <scheme val="minor"/>
    </font>
    <font>
      <b/>
      <sz val="14"/>
      <color theme="1"/>
      <name val="David"/>
      <family val="2"/>
    </font>
    <font>
      <sz val="12"/>
      <color theme="1"/>
      <name val="Arial"/>
      <family val="2"/>
      <scheme val="minor"/>
    </font>
    <font>
      <b/>
      <sz val="11"/>
      <color rgb="FFFF0000"/>
      <name val="David"/>
      <family val="2"/>
    </font>
    <font>
      <b/>
      <sz val="14"/>
      <color theme="1"/>
      <name val="Arial"/>
      <family val="2"/>
      <scheme val="minor"/>
    </font>
    <font>
      <b/>
      <sz val="22"/>
      <color theme="1"/>
      <name val="Arial"/>
      <family val="2"/>
      <scheme val="minor"/>
    </font>
    <font>
      <sz val="14"/>
      <color theme="1"/>
      <name val="Arial"/>
      <family val="2"/>
      <scheme val="minor"/>
    </font>
    <font>
      <b/>
      <sz val="18"/>
      <color theme="1"/>
      <name val="David"/>
      <family val="2"/>
    </font>
    <font>
      <b/>
      <sz val="11"/>
      <name val="David"/>
      <family val="2"/>
    </font>
    <font>
      <b/>
      <sz val="14"/>
      <name val="David"/>
      <family val="2"/>
    </font>
    <font>
      <b/>
      <sz val="12"/>
      <color theme="1"/>
      <name val="David"/>
      <family val="2"/>
    </font>
    <font>
      <b/>
      <sz val="12"/>
      <name val="David"/>
      <family val="2"/>
    </font>
    <font>
      <sz val="18"/>
      <color theme="1"/>
      <name val="David"/>
      <family val="2"/>
    </font>
    <font>
      <b/>
      <sz val="14"/>
      <color rgb="FF000000"/>
      <name val="David"/>
      <family val="2"/>
    </font>
    <font>
      <b/>
      <sz val="16"/>
      <color rgb="FF000000"/>
      <name val="David"/>
      <family val="2"/>
    </font>
    <font>
      <sz val="11"/>
      <color rgb="FF000000"/>
      <name val="David"/>
      <family val="2"/>
    </font>
    <font>
      <b/>
      <sz val="12"/>
      <color rgb="FF000000"/>
      <name val="David"/>
      <family val="2"/>
    </font>
    <font>
      <sz val="12"/>
      <color rgb="FF000000"/>
      <name val="David"/>
      <family val="2"/>
    </font>
    <font>
      <b/>
      <sz val="11"/>
      <color rgb="FF000000"/>
      <name val="David"/>
      <family val="2"/>
    </font>
    <font>
      <b/>
      <u/>
      <sz val="11"/>
      <name val="David"/>
      <family val="2"/>
    </font>
    <font>
      <b/>
      <sz val="18"/>
      <color rgb="FF000000"/>
      <name val="David"/>
      <family val="2"/>
    </font>
    <font>
      <sz val="18"/>
      <color rgb="FF000000"/>
      <name val="David"/>
      <family val="2"/>
    </font>
    <font>
      <b/>
      <sz val="20"/>
      <color theme="1"/>
      <name val="David"/>
      <family val="2"/>
    </font>
    <font>
      <b/>
      <sz val="14"/>
      <color rgb="FFFF0000"/>
      <name val="David"/>
      <family val="2"/>
    </font>
    <font>
      <b/>
      <sz val="14"/>
      <color rgb="FF333333"/>
      <name val="David"/>
      <family val="2"/>
    </font>
    <font>
      <b/>
      <u/>
      <sz val="14"/>
      <color theme="1"/>
      <name val="David"/>
      <family val="2"/>
    </font>
    <font>
      <b/>
      <u/>
      <sz val="20"/>
      <name val="David"/>
      <family val="2"/>
    </font>
  </fonts>
  <fills count="9">
    <fill>
      <patternFill patternType="none"/>
    </fill>
    <fill>
      <patternFill patternType="gray125"/>
    </fill>
    <fill>
      <patternFill patternType="solid">
        <fgColor theme="5" tint="0.59999389629810485"/>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
      <patternFill patternType="solid">
        <fgColor theme="6"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3" fillId="0" borderId="0"/>
  </cellStyleXfs>
  <cellXfs count="110">
    <xf numFmtId="0" fontId="0" fillId="0" borderId="0" xfId="0"/>
    <xf numFmtId="0" fontId="6"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shrinkToFit="1" readingOrder="2"/>
    </xf>
    <xf numFmtId="0" fontId="6" fillId="0" borderId="3"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xf numFmtId="0" fontId="5" fillId="2" borderId="1" xfId="0" applyFont="1" applyFill="1" applyBorder="1" applyAlignment="1">
      <alignment horizontal="center" vertical="center"/>
    </xf>
    <xf numFmtId="0" fontId="8" fillId="0" borderId="0" xfId="0" applyFont="1" applyAlignment="1">
      <alignment horizontal="center" vertical="center" wrapText="1"/>
    </xf>
    <xf numFmtId="0" fontId="8" fillId="0" borderId="0" xfId="0" applyFont="1"/>
    <xf numFmtId="0" fontId="8"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horizontal="center" vertical="center" wrapText="1" shrinkToFit="1" readingOrder="2"/>
    </xf>
    <xf numFmtId="0" fontId="8" fillId="0" borderId="0" xfId="0" applyFont="1" applyAlignment="1">
      <alignment wrapText="1"/>
    </xf>
    <xf numFmtId="4" fontId="8" fillId="0" borderId="0" xfId="0" applyNumberFormat="1" applyFont="1" applyAlignment="1">
      <alignment wrapText="1"/>
    </xf>
    <xf numFmtId="4" fontId="8" fillId="0" borderId="0" xfId="0" applyNumberFormat="1" applyFont="1"/>
    <xf numFmtId="0" fontId="8" fillId="0" borderId="0" xfId="0" applyFont="1" applyAlignment="1">
      <alignment horizontal="center" wrapText="1"/>
    </xf>
    <xf numFmtId="0" fontId="8" fillId="3" borderId="1" xfId="0" applyFont="1" applyFill="1" applyBorder="1" applyAlignment="1">
      <alignment horizontal="center" vertical="center" wrapText="1"/>
    </xf>
    <xf numFmtId="165" fontId="9" fillId="3" borderId="1" xfId="0" applyNumberFormat="1"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xf numFmtId="0" fontId="8" fillId="0" borderId="0" xfId="0" applyFont="1" applyAlignment="1">
      <alignment vertical="center" wrapText="1"/>
    </xf>
    <xf numFmtId="0" fontId="10" fillId="4" borderId="1" xfId="0" applyFont="1" applyFill="1" applyBorder="1" applyAlignment="1">
      <alignment horizontal="center" vertical="center"/>
    </xf>
    <xf numFmtId="0" fontId="10" fillId="0" borderId="0" xfId="0" applyFont="1"/>
    <xf numFmtId="0" fontId="10" fillId="0" borderId="1" xfId="0" applyFont="1" applyBorder="1" applyAlignment="1">
      <alignment horizontal="center" vertical="center"/>
    </xf>
    <xf numFmtId="0" fontId="10" fillId="0" borderId="1" xfId="0" applyFont="1" applyBorder="1"/>
    <xf numFmtId="0" fontId="10" fillId="0" borderId="3"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right" vertical="center"/>
    </xf>
    <xf numFmtId="0" fontId="10" fillId="0" borderId="1" xfId="0" applyFont="1" applyBorder="1" applyAlignment="1">
      <alignment horizontal="right" vertical="center" wrapText="1"/>
    </xf>
    <xf numFmtId="0" fontId="10" fillId="0" borderId="1" xfId="0" applyFont="1" applyBorder="1" applyAlignment="1">
      <alignment horizontal="right" vertical="center" wrapText="1" shrinkToFit="1" readingOrder="2"/>
    </xf>
    <xf numFmtId="0" fontId="4" fillId="0" borderId="0" xfId="0" applyFont="1" applyAlignment="1">
      <alignment horizontal="center" vertical="center"/>
    </xf>
    <xf numFmtId="0" fontId="6" fillId="0" borderId="0" xfId="0" applyFont="1" applyAlignment="1">
      <alignment horizontal="right" vertical="center"/>
    </xf>
    <xf numFmtId="0" fontId="6" fillId="0" borderId="3" xfId="0" applyFont="1" applyBorder="1" applyAlignment="1">
      <alignment horizontal="right" vertical="center"/>
    </xf>
    <xf numFmtId="0" fontId="4" fillId="0" borderId="0" xfId="0" applyFont="1" applyAlignment="1">
      <alignment horizontal="right" vertical="center"/>
    </xf>
    <xf numFmtId="0" fontId="11" fillId="4" borderId="1" xfId="0" applyFont="1" applyFill="1" applyBorder="1" applyAlignment="1">
      <alignment horizontal="center" vertical="center" wrapText="1"/>
    </xf>
    <xf numFmtId="0" fontId="5" fillId="0" borderId="1" xfId="0" applyFont="1" applyBorder="1" applyAlignment="1">
      <alignment horizontal="right" vertical="center" wrapText="1"/>
    </xf>
    <xf numFmtId="0" fontId="5" fillId="0" borderId="1" xfId="0" applyFont="1" applyBorder="1" applyAlignment="1">
      <alignment horizontal="right" vertical="center" wrapText="1" shrinkToFit="1" readingOrder="2"/>
    </xf>
    <xf numFmtId="164" fontId="12" fillId="0" borderId="1" xfId="0" applyNumberFormat="1" applyFont="1" applyBorder="1" applyAlignment="1" applyProtection="1">
      <alignment horizontal="center" vertical="center"/>
      <protection locked="0"/>
    </xf>
    <xf numFmtId="0" fontId="5" fillId="0" borderId="1" xfId="0" applyFont="1" applyBorder="1" applyAlignment="1">
      <alignment horizontal="center"/>
    </xf>
    <xf numFmtId="0" fontId="13" fillId="0" borderId="1" xfId="0" applyFont="1" applyBorder="1" applyAlignment="1">
      <alignment horizontal="center"/>
    </xf>
    <xf numFmtId="0" fontId="14" fillId="5" borderId="1" xfId="0" applyFont="1" applyFill="1" applyBorder="1" applyAlignment="1">
      <alignment horizontal="center" wrapText="1"/>
    </xf>
    <xf numFmtId="0" fontId="5" fillId="0" borderId="1" xfId="0" applyFont="1" applyBorder="1" applyAlignment="1">
      <alignment horizontal="right" wrapText="1"/>
    </xf>
    <xf numFmtId="0" fontId="14" fillId="0" borderId="1" xfId="0" applyFont="1" applyBorder="1" applyAlignment="1">
      <alignment horizontal="right" vertical="center" wrapText="1" shrinkToFit="1" readingOrder="2"/>
    </xf>
    <xf numFmtId="0" fontId="11" fillId="3" borderId="1" xfId="0" applyFont="1" applyFill="1" applyBorder="1" applyAlignment="1">
      <alignment horizontal="center" vertical="center"/>
    </xf>
    <xf numFmtId="165" fontId="11" fillId="3" borderId="1" xfId="0" applyNumberFormat="1" applyFont="1" applyFill="1" applyBorder="1" applyAlignment="1">
      <alignment horizontal="center" vertical="center" wrapText="1"/>
    </xf>
    <xf numFmtId="165" fontId="11" fillId="3" borderId="1" xfId="0" applyNumberFormat="1" applyFont="1" applyFill="1" applyBorder="1" applyAlignment="1">
      <alignment horizontal="center" vertical="center"/>
    </xf>
    <xf numFmtId="0" fontId="11" fillId="4" borderId="1" xfId="0" applyFont="1" applyFill="1" applyBorder="1" applyAlignment="1">
      <alignment horizontal="center" vertical="center"/>
    </xf>
    <xf numFmtId="165"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readingOrder="2"/>
    </xf>
    <xf numFmtId="0" fontId="5" fillId="0" borderId="1" xfId="0" applyFont="1" applyBorder="1" applyAlignment="1">
      <alignment horizontal="center" wrapText="1"/>
    </xf>
    <xf numFmtId="0" fontId="19" fillId="0" borderId="0" xfId="0" applyFont="1" applyAlignment="1">
      <alignment horizontal="center" vertical="center"/>
    </xf>
    <xf numFmtId="0" fontId="20" fillId="3" borderId="1" xfId="0" applyFont="1" applyFill="1" applyBorder="1" applyAlignment="1">
      <alignment horizontal="center" vertical="center" wrapText="1" readingOrder="2"/>
    </xf>
    <xf numFmtId="164" fontId="20" fillId="3" borderId="1" xfId="0" applyNumberFormat="1" applyFont="1" applyFill="1" applyBorder="1" applyAlignment="1">
      <alignment horizontal="center" vertical="center" wrapText="1"/>
    </xf>
    <xf numFmtId="165" fontId="20"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xf>
    <xf numFmtId="0" fontId="12" fillId="0" borderId="1" xfId="0" applyFont="1" applyBorder="1" applyAlignment="1">
      <alignment horizontal="center" vertical="center" wrapText="1" readingOrder="2"/>
    </xf>
    <xf numFmtId="0" fontId="19" fillId="0" borderId="1" xfId="0" applyFont="1" applyBorder="1" applyAlignment="1" applyProtection="1">
      <alignment horizontal="center"/>
      <protection locked="0"/>
    </xf>
    <xf numFmtId="165" fontId="12" fillId="0" borderId="1" xfId="0" applyNumberFormat="1" applyFont="1" applyBorder="1" applyAlignment="1">
      <alignment horizontal="center" vertical="center"/>
    </xf>
    <xf numFmtId="0" fontId="19" fillId="0" borderId="1" xfId="0" applyFont="1" applyBorder="1" applyAlignment="1">
      <alignment horizontal="center" vertical="center"/>
    </xf>
    <xf numFmtId="164" fontId="19"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0" fontId="22" fillId="0" borderId="1" xfId="0" applyFont="1" applyBorder="1" applyAlignment="1">
      <alignment horizontal="center" vertical="center"/>
    </xf>
    <xf numFmtId="165" fontId="24" fillId="3" borderId="1" xfId="0" applyNumberFormat="1" applyFont="1" applyFill="1" applyBorder="1" applyAlignment="1">
      <alignment horizontal="center" vertical="center"/>
    </xf>
    <xf numFmtId="0" fontId="25" fillId="0" borderId="1" xfId="0" applyFont="1" applyBorder="1" applyAlignment="1">
      <alignment horizontal="center" vertical="center"/>
    </xf>
    <xf numFmtId="0" fontId="25" fillId="0" borderId="0" xfId="0" applyFont="1" applyAlignment="1">
      <alignment horizontal="center" vertical="center"/>
    </xf>
    <xf numFmtId="165" fontId="24" fillId="4" borderId="1" xfId="0" applyNumberFormat="1" applyFont="1" applyFill="1" applyBorder="1" applyAlignment="1">
      <alignment horizontal="center" vertical="center"/>
    </xf>
    <xf numFmtId="164" fontId="19" fillId="0" borderId="0" xfId="0" applyNumberFormat="1" applyFont="1" applyAlignment="1">
      <alignment horizontal="center" vertical="center"/>
    </xf>
    <xf numFmtId="165" fontId="19" fillId="0" borderId="0" xfId="0" applyNumberFormat="1" applyFont="1" applyAlignment="1">
      <alignment horizontal="center" vertical="center"/>
    </xf>
    <xf numFmtId="165" fontId="11" fillId="0" borderId="1" xfId="0" applyNumberFormat="1" applyFont="1" applyBorder="1" applyAlignment="1">
      <alignment horizontal="center" wrapText="1"/>
    </xf>
    <xf numFmtId="0" fontId="11" fillId="6" borderId="1" xfId="0" applyFont="1" applyFill="1" applyBorder="1" applyAlignment="1">
      <alignment horizontal="center" vertical="center"/>
    </xf>
    <xf numFmtId="0" fontId="11" fillId="6" borderId="1" xfId="0" applyFont="1" applyFill="1" applyBorder="1" applyAlignment="1">
      <alignment horizontal="center" vertical="center" wrapText="1"/>
    </xf>
    <xf numFmtId="165" fontId="26" fillId="6" borderId="0" xfId="0" applyNumberFormat="1" applyFont="1" applyFill="1" applyAlignment="1">
      <alignment horizontal="center"/>
    </xf>
    <xf numFmtId="165" fontId="11" fillId="4"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17" fillId="0" borderId="1" xfId="0" applyFont="1" applyBorder="1" applyAlignment="1">
      <alignment horizontal="center" vertical="center" wrapText="1" readingOrder="2"/>
    </xf>
    <xf numFmtId="0" fontId="10" fillId="0" borderId="1" xfId="0" applyFont="1" applyBorder="1" applyAlignment="1">
      <alignment horizontal="right"/>
    </xf>
    <xf numFmtId="0" fontId="10" fillId="0" borderId="1" xfId="0" applyFont="1" applyBorder="1" applyAlignment="1">
      <alignment horizontal="right" wrapText="1" shrinkToFit="1" readingOrder="2"/>
    </xf>
    <xf numFmtId="0" fontId="10" fillId="0" borderId="1" xfId="0" applyFont="1" applyBorder="1" applyAlignment="1">
      <alignment horizontal="right" wrapText="1"/>
    </xf>
    <xf numFmtId="0" fontId="10" fillId="4" borderId="1" xfId="0" applyFont="1" applyFill="1" applyBorder="1" applyAlignment="1">
      <alignment horizontal="right"/>
    </xf>
    <xf numFmtId="0" fontId="5" fillId="7" borderId="1" xfId="0" applyFont="1" applyFill="1" applyBorder="1" applyAlignment="1">
      <alignment horizontal="right" vertical="center" wrapText="1" shrinkToFit="1" readingOrder="2"/>
    </xf>
    <xf numFmtId="0" fontId="5" fillId="7" borderId="1" xfId="0" applyFont="1" applyFill="1" applyBorder="1" applyAlignment="1">
      <alignment horizontal="center" vertical="center" wrapText="1"/>
    </xf>
    <xf numFmtId="0" fontId="5" fillId="7" borderId="1" xfId="0" applyFont="1" applyFill="1" applyBorder="1" applyAlignment="1">
      <alignment horizontal="right" vertical="center" wrapText="1"/>
    </xf>
    <xf numFmtId="0" fontId="14" fillId="7" borderId="1" xfId="0" applyFont="1" applyFill="1" applyBorder="1" applyAlignment="1">
      <alignment horizontal="right" vertical="center" wrapText="1" readingOrder="2"/>
    </xf>
    <xf numFmtId="166" fontId="5" fillId="0" borderId="1" xfId="0" applyNumberFormat="1" applyFont="1" applyBorder="1" applyAlignment="1">
      <alignment horizontal="center" vertical="center" wrapText="1"/>
    </xf>
    <xf numFmtId="0" fontId="13" fillId="0" borderId="1" xfId="0" applyFont="1" applyBorder="1" applyAlignment="1">
      <alignment horizontal="center" vertical="center" wrapText="1" readingOrder="2"/>
    </xf>
    <xf numFmtId="0" fontId="13" fillId="0" borderId="1" xfId="0" applyFont="1" applyBorder="1" applyAlignment="1">
      <alignment horizontal="center" vertical="center" wrapText="1"/>
    </xf>
    <xf numFmtId="0" fontId="17" fillId="0" borderId="0" xfId="0" applyFont="1" applyAlignment="1">
      <alignment horizontal="center" vertical="center" wrapText="1" readingOrder="2"/>
    </xf>
    <xf numFmtId="0" fontId="28" fillId="0" borderId="0" xfId="0" applyFont="1" applyAlignment="1">
      <alignment horizontal="center" vertical="center" wrapText="1"/>
    </xf>
    <xf numFmtId="4" fontId="8" fillId="0" borderId="0" xfId="0" applyNumberFormat="1" applyFont="1" applyAlignment="1">
      <alignment horizontal="center"/>
    </xf>
    <xf numFmtId="0" fontId="11"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8" fillId="4" borderId="1" xfId="0" applyFont="1" applyFill="1" applyBorder="1" applyAlignment="1">
      <alignment horizontal="center" vertical="center"/>
    </xf>
    <xf numFmtId="164" fontId="24" fillId="3" borderId="5" xfId="0" applyNumberFormat="1" applyFont="1" applyFill="1" applyBorder="1" applyAlignment="1">
      <alignment horizontal="left" vertical="center"/>
    </xf>
    <xf numFmtId="164" fontId="24" fillId="3" borderId="6" xfId="0" applyNumberFormat="1" applyFont="1" applyFill="1" applyBorder="1" applyAlignment="1">
      <alignment horizontal="left" vertical="center"/>
    </xf>
    <xf numFmtId="164" fontId="24" fillId="3" borderId="7" xfId="0" applyNumberFormat="1" applyFont="1" applyFill="1" applyBorder="1" applyAlignment="1">
      <alignment horizontal="left" vertical="center"/>
    </xf>
    <xf numFmtId="164" fontId="24" fillId="4" borderId="5" xfId="0" applyNumberFormat="1" applyFont="1" applyFill="1" applyBorder="1" applyAlignment="1">
      <alignment horizontal="left" vertical="center"/>
    </xf>
    <xf numFmtId="164" fontId="24" fillId="4" borderId="6" xfId="0" applyNumberFormat="1" applyFont="1" applyFill="1" applyBorder="1" applyAlignment="1">
      <alignment horizontal="left" vertical="center"/>
    </xf>
    <xf numFmtId="164" fontId="24" fillId="4" borderId="7" xfId="0" applyNumberFormat="1" applyFont="1" applyFill="1" applyBorder="1" applyAlignment="1">
      <alignment horizontal="left" vertical="center"/>
    </xf>
    <xf numFmtId="0" fontId="30" fillId="0" borderId="8" xfId="0" applyFont="1" applyBorder="1" applyAlignment="1">
      <alignment horizontal="center"/>
    </xf>
    <xf numFmtId="0" fontId="30" fillId="0" borderId="0" xfId="0" applyFont="1" applyAlignment="1">
      <alignment horizontal="center"/>
    </xf>
    <xf numFmtId="0" fontId="13" fillId="8" borderId="5" xfId="0" applyFont="1" applyFill="1" applyBorder="1" applyAlignment="1">
      <alignment horizontal="center" vertical="center" wrapText="1" readingOrder="2"/>
    </xf>
    <xf numFmtId="0" fontId="13" fillId="8" borderId="6" xfId="0" applyFont="1" applyFill="1" applyBorder="1" applyAlignment="1">
      <alignment horizontal="center" vertical="center" wrapText="1" readingOrder="2"/>
    </xf>
    <xf numFmtId="0" fontId="13" fillId="8" borderId="7" xfId="0" applyFont="1" applyFill="1" applyBorder="1" applyAlignment="1">
      <alignment horizontal="center" vertical="center" wrapText="1" readingOrder="2"/>
    </xf>
    <xf numFmtId="0" fontId="5" fillId="3" borderId="1"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S162"/>
  <sheetViews>
    <sheetView rightToLeft="1" view="pageBreakPreview" topLeftCell="D85" zoomScale="80" zoomScaleNormal="70" zoomScaleSheetLayoutView="80" workbookViewId="0">
      <selection activeCell="J94" sqref="J94"/>
    </sheetView>
  </sheetViews>
  <sheetFormatPr defaultColWidth="8.625" defaultRowHeight="18" x14ac:dyDescent="0.25"/>
  <cols>
    <col min="1" max="3" width="19.375" style="9" customWidth="1"/>
    <col min="4" max="4" width="62.25" style="13" customWidth="1"/>
    <col min="5" max="6" width="11.75" style="9" bestFit="1" customWidth="1"/>
    <col min="7" max="7" width="7.125" style="9" bestFit="1" customWidth="1"/>
    <col min="8" max="8" width="13" style="9" bestFit="1" customWidth="1"/>
    <col min="9" max="9" width="28.125" style="9" bestFit="1" customWidth="1"/>
    <col min="10" max="10" width="22" style="9" bestFit="1" customWidth="1"/>
    <col min="11" max="11" width="31.375" style="21" customWidth="1"/>
    <col min="12" max="12" width="9.125" style="9" hidden="1" customWidth="1"/>
    <col min="13" max="13" width="8.625" style="9"/>
    <col min="14" max="14" width="9.875" style="9" customWidth="1"/>
    <col min="15" max="15" width="19" style="9" customWidth="1"/>
    <col min="16" max="16" width="15.625" style="9" customWidth="1"/>
    <col min="17" max="17" width="23.125" style="9" customWidth="1"/>
    <col min="18" max="20" width="8.625" style="9"/>
    <col min="21" max="21" width="17.5" style="9" customWidth="1"/>
    <col min="22" max="26" width="8.625" style="9"/>
    <col min="27" max="27" width="19.25" style="9" customWidth="1"/>
    <col min="28" max="28" width="16.75" style="9" customWidth="1"/>
    <col min="29" max="16384" width="8.625" style="9"/>
  </cols>
  <sheetData>
    <row r="1" spans="1:16" s="20" customFormat="1" ht="44.25" customHeight="1" x14ac:dyDescent="0.35">
      <c r="A1" s="95" t="s">
        <v>158</v>
      </c>
      <c r="B1" s="95" t="s">
        <v>307</v>
      </c>
      <c r="C1" s="95" t="s">
        <v>310</v>
      </c>
      <c r="D1" s="95" t="s">
        <v>4</v>
      </c>
      <c r="E1" s="90" t="s">
        <v>23</v>
      </c>
      <c r="F1" s="90"/>
      <c r="G1" s="90"/>
      <c r="H1" s="95" t="s">
        <v>24</v>
      </c>
      <c r="I1" s="95" t="s">
        <v>27</v>
      </c>
      <c r="J1" s="95" t="s">
        <v>28</v>
      </c>
      <c r="K1" s="95" t="s">
        <v>1</v>
      </c>
      <c r="L1" s="19"/>
      <c r="M1" s="19"/>
      <c r="N1" s="19"/>
      <c r="O1" s="19"/>
      <c r="P1" s="19"/>
    </row>
    <row r="2" spans="1:16" s="20" customFormat="1" ht="44.25" customHeight="1" x14ac:dyDescent="0.35">
      <c r="A2" s="96"/>
      <c r="B2" s="96"/>
      <c r="C2" s="96"/>
      <c r="D2" s="96"/>
      <c r="E2" s="35" t="s">
        <v>16</v>
      </c>
      <c r="F2" s="35" t="s">
        <v>21</v>
      </c>
      <c r="G2" s="35" t="s">
        <v>22</v>
      </c>
      <c r="H2" s="96"/>
      <c r="I2" s="96"/>
      <c r="J2" s="96"/>
      <c r="K2" s="96"/>
      <c r="L2" s="19"/>
      <c r="M2" s="19"/>
      <c r="N2" s="19"/>
      <c r="O2" s="19"/>
      <c r="P2" s="19"/>
    </row>
    <row r="3" spans="1:16" ht="56.25" x14ac:dyDescent="0.25">
      <c r="A3" s="2" t="s">
        <v>61</v>
      </c>
      <c r="B3" s="2" t="s">
        <v>309</v>
      </c>
      <c r="C3" s="2">
        <v>1</v>
      </c>
      <c r="D3" s="36" t="s">
        <v>56</v>
      </c>
      <c r="E3" s="2">
        <v>1</v>
      </c>
      <c r="F3" s="2">
        <v>1</v>
      </c>
      <c r="G3" s="2">
        <v>1</v>
      </c>
      <c r="H3" s="2">
        <f>G3+F3+E3</f>
        <v>3</v>
      </c>
      <c r="I3" s="2"/>
      <c r="J3" s="2">
        <f>I3*H3</f>
        <v>0</v>
      </c>
      <c r="K3" s="2" t="s">
        <v>58</v>
      </c>
      <c r="L3" s="8"/>
      <c r="M3" s="8"/>
      <c r="N3" s="8"/>
      <c r="O3" s="8"/>
      <c r="P3" s="8"/>
    </row>
    <row r="4" spans="1:16" ht="18.75" x14ac:dyDescent="0.25">
      <c r="A4" s="2" t="s">
        <v>61</v>
      </c>
      <c r="B4" s="2" t="s">
        <v>309</v>
      </c>
      <c r="C4" s="2">
        <v>1</v>
      </c>
      <c r="D4" s="36" t="s">
        <v>14</v>
      </c>
      <c r="E4" s="2">
        <v>1</v>
      </c>
      <c r="F4" s="2">
        <v>1</v>
      </c>
      <c r="G4" s="2">
        <v>1</v>
      </c>
      <c r="H4" s="2">
        <f t="shared" ref="H4:H67" si="0">G4+F4+E4</f>
        <v>3</v>
      </c>
      <c r="I4" s="2"/>
      <c r="J4" s="2">
        <f t="shared" ref="J4:J65" si="1">I4*H4</f>
        <v>0</v>
      </c>
      <c r="K4" s="2" t="s">
        <v>59</v>
      </c>
      <c r="L4" s="8"/>
      <c r="M4" s="8"/>
      <c r="N4" s="8"/>
      <c r="O4" s="8"/>
      <c r="P4" s="8"/>
    </row>
    <row r="5" spans="1:16" ht="18.75" x14ac:dyDescent="0.25">
      <c r="A5" s="2" t="s">
        <v>61</v>
      </c>
      <c r="B5" s="2" t="s">
        <v>309</v>
      </c>
      <c r="C5" s="2">
        <v>1</v>
      </c>
      <c r="D5" s="36" t="s">
        <v>57</v>
      </c>
      <c r="E5" s="2">
        <v>1</v>
      </c>
      <c r="F5" s="2">
        <v>1</v>
      </c>
      <c r="G5" s="2">
        <v>1</v>
      </c>
      <c r="H5" s="2">
        <f t="shared" si="0"/>
        <v>3</v>
      </c>
      <c r="I5" s="2"/>
      <c r="J5" s="2">
        <f t="shared" si="1"/>
        <v>0</v>
      </c>
      <c r="K5" s="2" t="s">
        <v>60</v>
      </c>
      <c r="L5" s="8"/>
      <c r="M5" s="8"/>
      <c r="N5" s="8"/>
      <c r="O5" s="8"/>
      <c r="P5" s="8"/>
    </row>
    <row r="6" spans="1:16" ht="18.75" x14ac:dyDescent="0.25">
      <c r="A6" s="2" t="s">
        <v>54</v>
      </c>
      <c r="B6" s="2" t="s">
        <v>311</v>
      </c>
      <c r="C6" s="2">
        <v>1</v>
      </c>
      <c r="D6" s="36" t="s">
        <v>30</v>
      </c>
      <c r="E6" s="2"/>
      <c r="F6" s="2"/>
      <c r="G6" s="2">
        <v>1</v>
      </c>
      <c r="H6" s="2">
        <f t="shared" si="0"/>
        <v>1</v>
      </c>
      <c r="I6" s="2">
        <v>6500</v>
      </c>
      <c r="J6" s="2">
        <f t="shared" si="1"/>
        <v>6500</v>
      </c>
      <c r="K6" s="2" t="s">
        <v>291</v>
      </c>
      <c r="L6" s="8"/>
      <c r="M6" s="8"/>
      <c r="N6" s="8"/>
      <c r="O6" s="8"/>
      <c r="P6" s="8"/>
    </row>
    <row r="7" spans="1:16" ht="18.75" x14ac:dyDescent="0.25">
      <c r="A7" s="2" t="s">
        <v>54</v>
      </c>
      <c r="B7" s="2" t="s">
        <v>311</v>
      </c>
      <c r="C7" s="2">
        <v>1</v>
      </c>
      <c r="D7" s="36" t="s">
        <v>55</v>
      </c>
      <c r="E7" s="2"/>
      <c r="F7" s="2"/>
      <c r="G7" s="2">
        <v>1</v>
      </c>
      <c r="H7" s="2">
        <f t="shared" si="0"/>
        <v>1</v>
      </c>
      <c r="I7" s="2">
        <v>900</v>
      </c>
      <c r="J7" s="2">
        <f t="shared" si="1"/>
        <v>900</v>
      </c>
      <c r="K7" s="2" t="s">
        <v>291</v>
      </c>
      <c r="L7" s="8"/>
      <c r="M7" s="8"/>
      <c r="N7" s="8"/>
      <c r="O7" s="8"/>
      <c r="P7" s="8"/>
    </row>
    <row r="8" spans="1:16" ht="18.75" x14ac:dyDescent="0.25">
      <c r="A8" s="2" t="s">
        <v>54</v>
      </c>
      <c r="B8" s="2" t="s">
        <v>311</v>
      </c>
      <c r="C8" s="2">
        <v>1</v>
      </c>
      <c r="D8" s="36" t="s">
        <v>42</v>
      </c>
      <c r="E8" s="2">
        <v>40</v>
      </c>
      <c r="F8" s="2">
        <v>40</v>
      </c>
      <c r="G8" s="2">
        <v>40</v>
      </c>
      <c r="H8" s="2">
        <f t="shared" si="0"/>
        <v>120</v>
      </c>
      <c r="I8" s="2">
        <v>15</v>
      </c>
      <c r="J8" s="2">
        <f t="shared" si="1"/>
        <v>1800</v>
      </c>
      <c r="K8" s="2" t="s">
        <v>292</v>
      </c>
      <c r="L8" s="8"/>
      <c r="M8" s="8"/>
      <c r="N8" s="8"/>
      <c r="O8" s="8"/>
      <c r="P8" s="8"/>
    </row>
    <row r="9" spans="1:16" ht="18.75" x14ac:dyDescent="0.25">
      <c r="A9" s="2" t="s">
        <v>54</v>
      </c>
      <c r="B9" s="2" t="s">
        <v>311</v>
      </c>
      <c r="C9" s="2">
        <v>1</v>
      </c>
      <c r="D9" s="36" t="s">
        <v>12</v>
      </c>
      <c r="E9" s="2">
        <v>40</v>
      </c>
      <c r="F9" s="2">
        <v>40</v>
      </c>
      <c r="G9" s="2">
        <v>40</v>
      </c>
      <c r="H9" s="2">
        <f t="shared" si="0"/>
        <v>120</v>
      </c>
      <c r="I9" s="2">
        <v>15</v>
      </c>
      <c r="J9" s="2">
        <f t="shared" si="1"/>
        <v>1800</v>
      </c>
      <c r="L9" s="8"/>
      <c r="M9" s="8"/>
      <c r="N9" s="8"/>
      <c r="O9" s="8"/>
      <c r="P9" s="8"/>
    </row>
    <row r="10" spans="1:16" ht="18.75" x14ac:dyDescent="0.25">
      <c r="A10" s="2" t="s">
        <v>54</v>
      </c>
      <c r="B10" s="2" t="s">
        <v>311</v>
      </c>
      <c r="C10" s="2">
        <v>2</v>
      </c>
      <c r="D10" s="36" t="s">
        <v>31</v>
      </c>
      <c r="E10" s="2">
        <v>1</v>
      </c>
      <c r="F10" s="2"/>
      <c r="G10" s="2">
        <v>1</v>
      </c>
      <c r="H10" s="2">
        <f t="shared" si="0"/>
        <v>2</v>
      </c>
      <c r="I10" s="2">
        <v>2900</v>
      </c>
      <c r="J10" s="2">
        <f t="shared" si="1"/>
        <v>5800</v>
      </c>
      <c r="K10" s="2" t="s">
        <v>293</v>
      </c>
      <c r="L10" s="8"/>
      <c r="M10" s="8"/>
      <c r="N10" s="8"/>
      <c r="O10" s="8"/>
      <c r="P10" s="8"/>
    </row>
    <row r="11" spans="1:16" ht="18.75" x14ac:dyDescent="0.25">
      <c r="A11" s="2" t="s">
        <v>43</v>
      </c>
      <c r="B11" s="2" t="s">
        <v>312</v>
      </c>
      <c r="C11" s="2">
        <v>1</v>
      </c>
      <c r="D11" s="37" t="s">
        <v>44</v>
      </c>
      <c r="E11" s="2">
        <v>1</v>
      </c>
      <c r="F11" s="2">
        <v>1</v>
      </c>
      <c r="G11" s="2">
        <v>1</v>
      </c>
      <c r="H11" s="2">
        <f t="shared" si="0"/>
        <v>3</v>
      </c>
      <c r="I11" s="2"/>
      <c r="J11" s="2">
        <f t="shared" si="1"/>
        <v>0</v>
      </c>
      <c r="K11" s="2"/>
      <c r="L11" s="8"/>
      <c r="M11" s="8"/>
      <c r="N11" s="8"/>
      <c r="O11" s="8"/>
      <c r="P11" s="8"/>
    </row>
    <row r="12" spans="1:16" ht="37.5" x14ac:dyDescent="0.25">
      <c r="A12" s="2" t="s">
        <v>43</v>
      </c>
      <c r="B12" s="2" t="s">
        <v>312</v>
      </c>
      <c r="C12" s="2">
        <v>1</v>
      </c>
      <c r="D12" s="37" t="s">
        <v>45</v>
      </c>
      <c r="E12" s="2">
        <v>1</v>
      </c>
      <c r="F12" s="2">
        <v>1</v>
      </c>
      <c r="G12" s="2">
        <v>1</v>
      </c>
      <c r="H12" s="2">
        <f t="shared" si="0"/>
        <v>3</v>
      </c>
      <c r="I12" s="2"/>
      <c r="J12" s="2">
        <f t="shared" si="1"/>
        <v>0</v>
      </c>
      <c r="K12" s="2"/>
      <c r="L12" s="8"/>
      <c r="M12" s="8"/>
      <c r="N12" s="8"/>
      <c r="O12" s="8"/>
      <c r="P12" s="8"/>
    </row>
    <row r="13" spans="1:16" ht="37.5" x14ac:dyDescent="0.25">
      <c r="A13" s="2" t="s">
        <v>43</v>
      </c>
      <c r="B13" s="2" t="s">
        <v>312</v>
      </c>
      <c r="C13" s="2">
        <v>1</v>
      </c>
      <c r="D13" s="37" t="s">
        <v>69</v>
      </c>
      <c r="E13" s="2">
        <v>9</v>
      </c>
      <c r="F13" s="2">
        <v>9</v>
      </c>
      <c r="G13" s="2">
        <v>9</v>
      </c>
      <c r="H13" s="2">
        <f t="shared" si="0"/>
        <v>27</v>
      </c>
      <c r="I13" s="2"/>
      <c r="J13" s="2">
        <f t="shared" si="1"/>
        <v>0</v>
      </c>
      <c r="K13" s="2"/>
      <c r="L13" s="8"/>
      <c r="M13" s="8"/>
      <c r="N13" s="8"/>
      <c r="O13" s="8"/>
      <c r="P13" s="8"/>
    </row>
    <row r="14" spans="1:16" ht="18.75" x14ac:dyDescent="0.25">
      <c r="A14" s="2" t="s">
        <v>43</v>
      </c>
      <c r="B14" s="2" t="s">
        <v>311</v>
      </c>
      <c r="C14" s="2">
        <v>1</v>
      </c>
      <c r="D14" s="80" t="s">
        <v>46</v>
      </c>
      <c r="E14" s="2">
        <v>10</v>
      </c>
      <c r="F14" s="2">
        <v>10</v>
      </c>
      <c r="G14" s="2">
        <v>10</v>
      </c>
      <c r="H14" s="2">
        <f t="shared" si="0"/>
        <v>30</v>
      </c>
      <c r="I14" s="2"/>
      <c r="J14" s="2">
        <f t="shared" si="1"/>
        <v>0</v>
      </c>
      <c r="K14" s="2"/>
      <c r="L14" s="8"/>
      <c r="M14" s="8"/>
      <c r="N14" s="8"/>
      <c r="O14" s="8"/>
      <c r="P14" s="8"/>
    </row>
    <row r="15" spans="1:16" ht="18.75" x14ac:dyDescent="0.25">
      <c r="A15" s="2" t="s">
        <v>43</v>
      </c>
      <c r="B15" s="2" t="s">
        <v>311</v>
      </c>
      <c r="C15" s="2">
        <v>1</v>
      </c>
      <c r="D15" s="80" t="s">
        <v>47</v>
      </c>
      <c r="E15" s="2">
        <v>15</v>
      </c>
      <c r="F15" s="2">
        <v>15</v>
      </c>
      <c r="G15" s="2">
        <v>15</v>
      </c>
      <c r="H15" s="2">
        <f t="shared" si="0"/>
        <v>45</v>
      </c>
      <c r="I15" s="2"/>
      <c r="J15" s="2">
        <f t="shared" si="1"/>
        <v>0</v>
      </c>
      <c r="K15" s="2"/>
      <c r="L15" s="8"/>
      <c r="M15" s="8"/>
      <c r="N15" s="8"/>
      <c r="O15" s="8"/>
      <c r="P15" s="8"/>
    </row>
    <row r="16" spans="1:16" ht="18.75" x14ac:dyDescent="0.25">
      <c r="A16" s="2" t="s">
        <v>43</v>
      </c>
      <c r="B16" s="2" t="s">
        <v>311</v>
      </c>
      <c r="C16" s="2">
        <v>1</v>
      </c>
      <c r="D16" s="80" t="s">
        <v>48</v>
      </c>
      <c r="E16" s="2">
        <v>20</v>
      </c>
      <c r="F16" s="2">
        <v>20</v>
      </c>
      <c r="G16" s="2">
        <v>20</v>
      </c>
      <c r="H16" s="2">
        <f t="shared" si="0"/>
        <v>60</v>
      </c>
      <c r="I16" s="2"/>
      <c r="J16" s="2">
        <f t="shared" si="1"/>
        <v>0</v>
      </c>
      <c r="K16" s="2"/>
      <c r="L16" s="8"/>
      <c r="M16" s="8"/>
      <c r="N16" s="8"/>
      <c r="O16" s="8"/>
      <c r="P16" s="8"/>
    </row>
    <row r="17" spans="1:16" ht="18.75" x14ac:dyDescent="0.25">
      <c r="A17" s="2" t="s">
        <v>43</v>
      </c>
      <c r="B17" s="2" t="s">
        <v>312</v>
      </c>
      <c r="C17" s="2">
        <v>1</v>
      </c>
      <c r="D17" s="37" t="s">
        <v>50</v>
      </c>
      <c r="E17" s="2">
        <v>1</v>
      </c>
      <c r="F17" s="2">
        <v>1</v>
      </c>
      <c r="G17" s="2">
        <v>1</v>
      </c>
      <c r="H17" s="2">
        <f t="shared" si="0"/>
        <v>3</v>
      </c>
      <c r="I17" s="2"/>
      <c r="J17" s="2">
        <f t="shared" si="1"/>
        <v>0</v>
      </c>
      <c r="K17" s="2"/>
      <c r="L17" s="8"/>
      <c r="M17" s="8"/>
      <c r="N17" s="8"/>
      <c r="O17" s="8"/>
      <c r="P17" s="8"/>
    </row>
    <row r="18" spans="1:16" ht="18.75" x14ac:dyDescent="0.25">
      <c r="A18" s="2" t="s">
        <v>43</v>
      </c>
      <c r="B18" s="2" t="s">
        <v>312</v>
      </c>
      <c r="C18" s="2">
        <v>1</v>
      </c>
      <c r="D18" s="37" t="s">
        <v>51</v>
      </c>
      <c r="E18" s="2">
        <v>2</v>
      </c>
      <c r="F18" s="2">
        <v>2</v>
      </c>
      <c r="G18" s="2">
        <v>2</v>
      </c>
      <c r="H18" s="2">
        <f t="shared" si="0"/>
        <v>6</v>
      </c>
      <c r="I18" s="2"/>
      <c r="J18" s="2">
        <f t="shared" si="1"/>
        <v>0</v>
      </c>
      <c r="K18" s="2"/>
      <c r="L18" s="8"/>
      <c r="M18" s="8"/>
      <c r="N18" s="8"/>
      <c r="O18" s="8"/>
      <c r="P18" s="8"/>
    </row>
    <row r="19" spans="1:16" ht="93.75" x14ac:dyDescent="0.25">
      <c r="A19" s="2" t="s">
        <v>43</v>
      </c>
      <c r="B19" s="2" t="s">
        <v>311</v>
      </c>
      <c r="C19" s="2">
        <v>1</v>
      </c>
      <c r="D19" s="80" t="s">
        <v>304</v>
      </c>
      <c r="E19" s="2">
        <v>1</v>
      </c>
      <c r="F19" s="2">
        <v>1</v>
      </c>
      <c r="G19" s="2">
        <v>1</v>
      </c>
      <c r="H19" s="2">
        <f t="shared" si="0"/>
        <v>3</v>
      </c>
      <c r="I19" s="2"/>
      <c r="J19" s="2">
        <f t="shared" si="1"/>
        <v>0</v>
      </c>
      <c r="K19" s="2"/>
      <c r="L19" s="8"/>
      <c r="M19" s="8"/>
      <c r="N19" s="8"/>
      <c r="O19" s="8"/>
      <c r="P19" s="8"/>
    </row>
    <row r="20" spans="1:16" ht="18.75" x14ac:dyDescent="0.25">
      <c r="A20" s="2" t="s">
        <v>43</v>
      </c>
      <c r="B20" s="2" t="s">
        <v>313</v>
      </c>
      <c r="C20" s="2">
        <v>1</v>
      </c>
      <c r="D20" s="37" t="s">
        <v>52</v>
      </c>
      <c r="E20" s="2">
        <v>1</v>
      </c>
      <c r="F20" s="2">
        <v>1</v>
      </c>
      <c r="G20" s="2">
        <v>1</v>
      </c>
      <c r="H20" s="2">
        <f t="shared" si="0"/>
        <v>3</v>
      </c>
      <c r="I20" s="2"/>
      <c r="J20" s="81">
        <v>20083</v>
      </c>
      <c r="K20" s="2" t="s">
        <v>294</v>
      </c>
      <c r="L20" s="8"/>
      <c r="M20" s="8"/>
      <c r="N20" s="8"/>
      <c r="O20" s="8"/>
      <c r="P20" s="8"/>
    </row>
    <row r="21" spans="1:16" ht="18.75" x14ac:dyDescent="0.25">
      <c r="A21" s="2" t="s">
        <v>43</v>
      </c>
      <c r="B21" s="2" t="s">
        <v>311</v>
      </c>
      <c r="C21" s="2">
        <v>1</v>
      </c>
      <c r="D21" s="36" t="s">
        <v>25</v>
      </c>
      <c r="E21" s="2"/>
      <c r="F21" s="2"/>
      <c r="G21" s="2">
        <v>1</v>
      </c>
      <c r="H21" s="2">
        <f t="shared" si="0"/>
        <v>1</v>
      </c>
      <c r="I21" s="38">
        <v>2890</v>
      </c>
      <c r="J21" s="2">
        <f t="shared" si="1"/>
        <v>2890</v>
      </c>
      <c r="K21" s="2" t="s">
        <v>53</v>
      </c>
      <c r="L21" s="8"/>
      <c r="M21" s="8"/>
      <c r="N21" s="8"/>
      <c r="O21" s="8"/>
      <c r="P21" s="8"/>
    </row>
    <row r="22" spans="1:16" ht="18.75" x14ac:dyDescent="0.25">
      <c r="A22" s="2" t="s">
        <v>43</v>
      </c>
      <c r="B22" s="2" t="s">
        <v>311</v>
      </c>
      <c r="C22" s="2">
        <v>1</v>
      </c>
      <c r="D22" s="36" t="s">
        <v>26</v>
      </c>
      <c r="E22" s="2">
        <v>1</v>
      </c>
      <c r="F22" s="2">
        <v>1</v>
      </c>
      <c r="G22" s="2">
        <v>1</v>
      </c>
      <c r="H22" s="2">
        <f t="shared" si="0"/>
        <v>3</v>
      </c>
      <c r="I22" s="38">
        <v>2890</v>
      </c>
      <c r="J22" s="2">
        <f t="shared" si="1"/>
        <v>8670</v>
      </c>
      <c r="K22" s="2" t="s">
        <v>53</v>
      </c>
      <c r="L22" s="8"/>
      <c r="M22" s="8"/>
      <c r="N22" s="8"/>
      <c r="O22" s="8"/>
      <c r="P22" s="8"/>
    </row>
    <row r="23" spans="1:16" ht="18.75" x14ac:dyDescent="0.25">
      <c r="A23" s="2" t="s">
        <v>43</v>
      </c>
      <c r="B23" s="2" t="s">
        <v>311</v>
      </c>
      <c r="C23" s="2">
        <v>1</v>
      </c>
      <c r="D23" s="36" t="s">
        <v>29</v>
      </c>
      <c r="E23" s="2"/>
      <c r="F23" s="2"/>
      <c r="G23" s="2">
        <v>1</v>
      </c>
      <c r="H23" s="2">
        <f t="shared" si="0"/>
        <v>1</v>
      </c>
      <c r="I23" s="38">
        <v>2640</v>
      </c>
      <c r="J23" s="2">
        <f t="shared" si="1"/>
        <v>2640</v>
      </c>
      <c r="K23" s="2" t="s">
        <v>53</v>
      </c>
      <c r="L23" s="8"/>
      <c r="M23" s="8"/>
      <c r="N23" s="8"/>
      <c r="O23" s="8"/>
      <c r="P23" s="8"/>
    </row>
    <row r="24" spans="1:16" ht="37.5" x14ac:dyDescent="0.3">
      <c r="A24" s="2" t="s">
        <v>43</v>
      </c>
      <c r="B24" s="2" t="s">
        <v>312</v>
      </c>
      <c r="C24" s="2">
        <v>1</v>
      </c>
      <c r="D24" s="37" t="s">
        <v>62</v>
      </c>
      <c r="E24" s="2">
        <v>9</v>
      </c>
      <c r="F24" s="2">
        <v>9.1649999999999991</v>
      </c>
      <c r="G24" s="2">
        <v>9</v>
      </c>
      <c r="H24" s="2">
        <f t="shared" si="0"/>
        <v>27.164999999999999</v>
      </c>
      <c r="I24" s="6"/>
      <c r="J24" s="2">
        <f t="shared" si="1"/>
        <v>0</v>
      </c>
      <c r="K24" s="2"/>
      <c r="L24" s="8"/>
      <c r="M24" s="8"/>
      <c r="N24" s="8"/>
      <c r="O24" s="8"/>
      <c r="P24" s="8"/>
    </row>
    <row r="25" spans="1:16" ht="56.25" x14ac:dyDescent="0.25">
      <c r="A25" s="2" t="s">
        <v>43</v>
      </c>
      <c r="B25" s="2" t="s">
        <v>312</v>
      </c>
      <c r="C25" s="2">
        <v>1</v>
      </c>
      <c r="D25" s="36" t="s">
        <v>63</v>
      </c>
      <c r="E25" s="2">
        <v>1</v>
      </c>
      <c r="F25" s="2">
        <v>1</v>
      </c>
      <c r="G25" s="2">
        <v>1</v>
      </c>
      <c r="H25" s="2">
        <f t="shared" si="0"/>
        <v>3</v>
      </c>
      <c r="I25" s="2"/>
      <c r="J25" s="2">
        <f t="shared" si="1"/>
        <v>0</v>
      </c>
      <c r="K25" s="2"/>
      <c r="L25" s="8"/>
      <c r="M25" s="8"/>
      <c r="N25" s="8"/>
      <c r="O25" s="8"/>
      <c r="P25" s="8"/>
    </row>
    <row r="26" spans="1:16" ht="18.75" x14ac:dyDescent="0.25">
      <c r="A26" s="2" t="s">
        <v>43</v>
      </c>
      <c r="B26" s="2" t="s">
        <v>311</v>
      </c>
      <c r="C26" s="2">
        <v>1</v>
      </c>
      <c r="D26" s="82" t="s">
        <v>65</v>
      </c>
      <c r="E26" s="2">
        <v>5</v>
      </c>
      <c r="F26" s="2">
        <v>5</v>
      </c>
      <c r="G26" s="2">
        <v>5</v>
      </c>
      <c r="H26" s="2">
        <f t="shared" si="0"/>
        <v>15</v>
      </c>
      <c r="I26" s="2"/>
      <c r="J26" s="2">
        <f t="shared" si="1"/>
        <v>0</v>
      </c>
      <c r="K26" s="2" t="s">
        <v>162</v>
      </c>
      <c r="L26" s="8"/>
      <c r="M26" s="8"/>
      <c r="N26" s="8"/>
      <c r="O26" s="8"/>
      <c r="P26" s="8"/>
    </row>
    <row r="27" spans="1:16" ht="18.75" x14ac:dyDescent="0.25">
      <c r="A27" s="2" t="s">
        <v>43</v>
      </c>
      <c r="B27" s="2" t="s">
        <v>311</v>
      </c>
      <c r="C27" s="2">
        <v>1</v>
      </c>
      <c r="D27" s="82" t="s">
        <v>66</v>
      </c>
      <c r="E27" s="2">
        <v>5</v>
      </c>
      <c r="F27" s="2">
        <v>5</v>
      </c>
      <c r="G27" s="2">
        <v>5</v>
      </c>
      <c r="H27" s="2">
        <f t="shared" si="0"/>
        <v>15</v>
      </c>
      <c r="I27" s="2"/>
      <c r="J27" s="2">
        <f t="shared" si="1"/>
        <v>0</v>
      </c>
      <c r="K27" s="2" t="s">
        <v>162</v>
      </c>
      <c r="L27" s="8"/>
      <c r="M27" s="8"/>
      <c r="N27" s="8"/>
      <c r="O27" s="8"/>
      <c r="P27" s="8"/>
    </row>
    <row r="28" spans="1:16" ht="18.75" x14ac:dyDescent="0.25">
      <c r="A28" s="2" t="s">
        <v>43</v>
      </c>
      <c r="B28" s="2" t="s">
        <v>311</v>
      </c>
      <c r="C28" s="2">
        <v>1</v>
      </c>
      <c r="D28" s="82" t="s">
        <v>64</v>
      </c>
      <c r="E28" s="2">
        <v>5</v>
      </c>
      <c r="F28" s="2">
        <v>5</v>
      </c>
      <c r="G28" s="2">
        <v>5</v>
      </c>
      <c r="H28" s="2">
        <f t="shared" si="0"/>
        <v>15</v>
      </c>
      <c r="I28" s="2"/>
      <c r="J28" s="2">
        <f t="shared" si="1"/>
        <v>0</v>
      </c>
      <c r="K28" s="2" t="s">
        <v>162</v>
      </c>
      <c r="L28" s="8"/>
      <c r="M28" s="8"/>
      <c r="N28" s="8"/>
      <c r="O28" s="8"/>
      <c r="P28" s="8"/>
    </row>
    <row r="29" spans="1:16" ht="37.5" x14ac:dyDescent="0.25">
      <c r="A29" s="2" t="s">
        <v>43</v>
      </c>
      <c r="B29" s="2" t="s">
        <v>312</v>
      </c>
      <c r="C29" s="2">
        <v>1</v>
      </c>
      <c r="D29" s="37" t="s">
        <v>49</v>
      </c>
      <c r="E29" s="2">
        <v>6</v>
      </c>
      <c r="F29" s="2">
        <v>6</v>
      </c>
      <c r="G29" s="2">
        <v>6</v>
      </c>
      <c r="H29" s="2">
        <f t="shared" si="0"/>
        <v>18</v>
      </c>
      <c r="I29" s="2"/>
      <c r="J29" s="2">
        <f t="shared" si="1"/>
        <v>0</v>
      </c>
      <c r="K29" s="2"/>
      <c r="L29" s="8"/>
      <c r="M29" s="8"/>
      <c r="N29" s="8"/>
      <c r="O29" s="8"/>
      <c r="P29" s="8"/>
    </row>
    <row r="30" spans="1:16" ht="18.75" x14ac:dyDescent="0.25">
      <c r="A30" s="2" t="s">
        <v>67</v>
      </c>
      <c r="B30" s="2" t="s">
        <v>312</v>
      </c>
      <c r="C30" s="2">
        <v>1</v>
      </c>
      <c r="D30" s="36" t="s">
        <v>68</v>
      </c>
      <c r="E30" s="2">
        <v>95</v>
      </c>
      <c r="F30" s="2">
        <v>50</v>
      </c>
      <c r="G30" s="2">
        <f>73+77</f>
        <v>150</v>
      </c>
      <c r="H30" s="2">
        <f t="shared" si="0"/>
        <v>295</v>
      </c>
      <c r="I30" s="2"/>
      <c r="J30" s="2">
        <f t="shared" si="1"/>
        <v>0</v>
      </c>
      <c r="K30" s="2"/>
      <c r="L30" s="8"/>
      <c r="M30" s="8"/>
      <c r="N30" s="8"/>
      <c r="O30" s="8"/>
      <c r="P30" s="8"/>
    </row>
    <row r="31" spans="1:16" ht="18.75" x14ac:dyDescent="0.25">
      <c r="A31" s="2" t="s">
        <v>67</v>
      </c>
      <c r="B31" s="2" t="s">
        <v>311</v>
      </c>
      <c r="C31" s="2"/>
      <c r="D31" s="36" t="s">
        <v>74</v>
      </c>
      <c r="E31" s="2"/>
      <c r="F31" s="2"/>
      <c r="G31" s="2">
        <v>21</v>
      </c>
      <c r="H31" s="2">
        <f t="shared" si="0"/>
        <v>21</v>
      </c>
      <c r="I31" s="2"/>
      <c r="J31" s="2">
        <f t="shared" si="1"/>
        <v>0</v>
      </c>
      <c r="K31" s="2"/>
      <c r="L31" s="8"/>
      <c r="M31" s="8"/>
      <c r="N31" s="8"/>
      <c r="O31" s="8"/>
      <c r="P31" s="8"/>
    </row>
    <row r="32" spans="1:16" ht="18.75" x14ac:dyDescent="0.25">
      <c r="A32" s="2" t="s">
        <v>67</v>
      </c>
      <c r="B32" s="2" t="s">
        <v>312</v>
      </c>
      <c r="C32" s="2">
        <v>1</v>
      </c>
      <c r="D32" s="36" t="s">
        <v>141</v>
      </c>
      <c r="E32" s="2">
        <v>2</v>
      </c>
      <c r="F32" s="2">
        <v>2</v>
      </c>
      <c r="G32" s="2">
        <v>4</v>
      </c>
      <c r="H32" s="2">
        <f t="shared" si="0"/>
        <v>8</v>
      </c>
      <c r="I32" s="2"/>
      <c r="J32" s="2">
        <f t="shared" si="1"/>
        <v>0</v>
      </c>
      <c r="K32" s="2"/>
      <c r="L32" s="8"/>
      <c r="M32" s="8"/>
      <c r="N32" s="8"/>
      <c r="O32" s="8"/>
      <c r="P32" s="8"/>
    </row>
    <row r="33" spans="1:16" ht="18.75" x14ac:dyDescent="0.25">
      <c r="A33" s="2" t="s">
        <v>67</v>
      </c>
      <c r="B33" s="2" t="s">
        <v>312</v>
      </c>
      <c r="C33" s="2">
        <v>1</v>
      </c>
      <c r="D33" s="36" t="s">
        <v>91</v>
      </c>
      <c r="E33" s="2">
        <v>2</v>
      </c>
      <c r="F33" s="2">
        <v>2</v>
      </c>
      <c r="G33" s="2">
        <v>2</v>
      </c>
      <c r="H33" s="2">
        <f t="shared" si="0"/>
        <v>6</v>
      </c>
      <c r="I33" s="2"/>
      <c r="J33" s="2">
        <f t="shared" si="1"/>
        <v>0</v>
      </c>
      <c r="K33" s="2"/>
      <c r="L33" s="8"/>
      <c r="M33" s="8"/>
      <c r="N33" s="8"/>
      <c r="O33" s="8"/>
      <c r="P33" s="8"/>
    </row>
    <row r="34" spans="1:16" ht="18.75" x14ac:dyDescent="0.25">
      <c r="A34" s="2" t="s">
        <v>67</v>
      </c>
      <c r="B34" s="2" t="s">
        <v>312</v>
      </c>
      <c r="C34" s="2">
        <v>1</v>
      </c>
      <c r="D34" s="36" t="s">
        <v>118</v>
      </c>
      <c r="E34" s="2">
        <v>3</v>
      </c>
      <c r="F34" s="2">
        <v>2</v>
      </c>
      <c r="G34" s="2">
        <v>4</v>
      </c>
      <c r="H34" s="2">
        <f t="shared" si="0"/>
        <v>9</v>
      </c>
      <c r="I34" s="2"/>
      <c r="J34" s="2">
        <f t="shared" si="1"/>
        <v>0</v>
      </c>
      <c r="K34" s="2"/>
      <c r="L34" s="8"/>
      <c r="M34" s="8"/>
      <c r="N34" s="8"/>
      <c r="O34" s="8"/>
      <c r="P34" s="8"/>
    </row>
    <row r="35" spans="1:16" ht="18.75" x14ac:dyDescent="0.25">
      <c r="A35" s="2" t="s">
        <v>67</v>
      </c>
      <c r="B35" s="2" t="s">
        <v>312</v>
      </c>
      <c r="C35" s="2">
        <v>4</v>
      </c>
      <c r="D35" s="36" t="s">
        <v>86</v>
      </c>
      <c r="E35" s="2"/>
      <c r="F35" s="2"/>
      <c r="G35" s="2">
        <v>1</v>
      </c>
      <c r="H35" s="2">
        <f t="shared" si="0"/>
        <v>1</v>
      </c>
      <c r="I35" s="2"/>
      <c r="J35" s="2">
        <f t="shared" si="1"/>
        <v>0</v>
      </c>
      <c r="K35" s="2"/>
      <c r="L35" s="8"/>
      <c r="M35" s="8"/>
      <c r="N35" s="8"/>
      <c r="O35" s="8"/>
      <c r="P35" s="8"/>
    </row>
    <row r="36" spans="1:16" ht="18.75" x14ac:dyDescent="0.25">
      <c r="A36" s="2" t="s">
        <v>67</v>
      </c>
      <c r="B36" s="2" t="s">
        <v>311</v>
      </c>
      <c r="C36" s="2">
        <v>1</v>
      </c>
      <c r="D36" s="36" t="s">
        <v>117</v>
      </c>
      <c r="E36" s="2">
        <v>1</v>
      </c>
      <c r="F36" s="2">
        <v>1</v>
      </c>
      <c r="G36" s="2">
        <v>2</v>
      </c>
      <c r="H36" s="2">
        <f t="shared" si="0"/>
        <v>4</v>
      </c>
      <c r="I36" s="2">
        <v>1300</v>
      </c>
      <c r="J36" s="2">
        <f t="shared" si="1"/>
        <v>5200</v>
      </c>
      <c r="K36" s="2" t="s">
        <v>295</v>
      </c>
      <c r="L36" s="8"/>
      <c r="M36" s="8"/>
      <c r="N36" s="8"/>
      <c r="O36" s="8"/>
      <c r="P36" s="8"/>
    </row>
    <row r="37" spans="1:16" ht="18.75" x14ac:dyDescent="0.25">
      <c r="A37" s="2" t="s">
        <v>57</v>
      </c>
      <c r="B37" s="2" t="s">
        <v>312</v>
      </c>
      <c r="C37" s="2">
        <v>1</v>
      </c>
      <c r="D37" s="36" t="s">
        <v>83</v>
      </c>
      <c r="E37" s="2">
        <v>3</v>
      </c>
      <c r="F37" s="2">
        <v>3</v>
      </c>
      <c r="G37" s="2">
        <v>5</v>
      </c>
      <c r="H37" s="2">
        <f t="shared" si="0"/>
        <v>11</v>
      </c>
      <c r="I37" s="2"/>
      <c r="J37" s="2">
        <f t="shared" si="1"/>
        <v>0</v>
      </c>
      <c r="K37" s="2"/>
      <c r="L37" s="8"/>
      <c r="M37" s="8"/>
      <c r="N37" s="8"/>
      <c r="O37" s="8"/>
      <c r="P37" s="8"/>
    </row>
    <row r="38" spans="1:16" ht="18.75" x14ac:dyDescent="0.25">
      <c r="A38" s="2" t="s">
        <v>57</v>
      </c>
      <c r="B38" s="2" t="s">
        <v>312</v>
      </c>
      <c r="C38" s="2">
        <v>1</v>
      </c>
      <c r="D38" s="36" t="s">
        <v>115</v>
      </c>
      <c r="E38" s="2">
        <v>3</v>
      </c>
      <c r="F38" s="2">
        <v>5</v>
      </c>
      <c r="G38" s="2">
        <v>32</v>
      </c>
      <c r="H38" s="2">
        <f t="shared" si="0"/>
        <v>40</v>
      </c>
      <c r="I38" s="2"/>
      <c r="J38" s="2">
        <f t="shared" si="1"/>
        <v>0</v>
      </c>
      <c r="K38" s="2"/>
      <c r="L38" s="8"/>
      <c r="M38" s="8"/>
      <c r="N38" s="8"/>
      <c r="O38" s="8"/>
      <c r="P38" s="8"/>
    </row>
    <row r="39" spans="1:16" ht="18.75" x14ac:dyDescent="0.25">
      <c r="A39" s="2" t="s">
        <v>57</v>
      </c>
      <c r="B39" s="2" t="s">
        <v>312</v>
      </c>
      <c r="C39" s="2">
        <v>1</v>
      </c>
      <c r="D39" s="36" t="s">
        <v>95</v>
      </c>
      <c r="E39" s="2">
        <v>1</v>
      </c>
      <c r="F39" s="2">
        <v>1</v>
      </c>
      <c r="G39" s="2">
        <v>1</v>
      </c>
      <c r="H39" s="2">
        <f t="shared" si="0"/>
        <v>3</v>
      </c>
      <c r="I39" s="2"/>
      <c r="J39" s="2">
        <f t="shared" si="1"/>
        <v>0</v>
      </c>
      <c r="K39" s="2"/>
      <c r="L39" s="8"/>
      <c r="M39" s="8"/>
      <c r="N39" s="8"/>
      <c r="O39" s="8"/>
      <c r="P39" s="8"/>
    </row>
    <row r="40" spans="1:16" ht="18.75" x14ac:dyDescent="0.25">
      <c r="A40" s="2" t="s">
        <v>160</v>
      </c>
      <c r="B40" s="2" t="s">
        <v>311</v>
      </c>
      <c r="C40" s="2">
        <v>1</v>
      </c>
      <c r="D40" s="36" t="s">
        <v>81</v>
      </c>
      <c r="E40" s="2">
        <v>1</v>
      </c>
      <c r="F40" s="2">
        <v>1</v>
      </c>
      <c r="G40" s="2">
        <v>3</v>
      </c>
      <c r="H40" s="2">
        <f t="shared" si="0"/>
        <v>5</v>
      </c>
      <c r="I40" s="2">
        <f>560+590+70</f>
        <v>1220</v>
      </c>
      <c r="J40" s="2">
        <f t="shared" si="1"/>
        <v>6100</v>
      </c>
      <c r="K40" s="2" t="s">
        <v>297</v>
      </c>
      <c r="L40" s="8"/>
      <c r="M40" s="8"/>
      <c r="N40" s="8"/>
      <c r="O40" s="8"/>
      <c r="P40" s="8"/>
    </row>
    <row r="41" spans="1:16" ht="37.5" x14ac:dyDescent="0.25">
      <c r="A41" s="2" t="s">
        <v>160</v>
      </c>
      <c r="B41" s="2" t="s">
        <v>311</v>
      </c>
      <c r="C41" s="2">
        <v>1</v>
      </c>
      <c r="D41" s="36" t="s">
        <v>116</v>
      </c>
      <c r="E41" s="2">
        <v>2</v>
      </c>
      <c r="F41" s="2">
        <v>2</v>
      </c>
      <c r="G41" s="2">
        <v>3</v>
      </c>
      <c r="H41" s="2">
        <f t="shared" si="0"/>
        <v>7</v>
      </c>
      <c r="I41" s="2">
        <v>195</v>
      </c>
      <c r="J41" s="2">
        <f t="shared" si="1"/>
        <v>1365</v>
      </c>
      <c r="K41" s="81" t="s">
        <v>296</v>
      </c>
      <c r="L41" s="8"/>
      <c r="M41" s="8"/>
      <c r="N41" s="8"/>
      <c r="O41" s="8"/>
      <c r="P41" s="8"/>
    </row>
    <row r="42" spans="1:16" ht="56.25" x14ac:dyDescent="0.25">
      <c r="A42" s="2" t="s">
        <v>160</v>
      </c>
      <c r="B42" s="2" t="s">
        <v>312</v>
      </c>
      <c r="C42" s="2">
        <v>1</v>
      </c>
      <c r="D42" s="36" t="s">
        <v>119</v>
      </c>
      <c r="E42" s="2"/>
      <c r="F42" s="2"/>
      <c r="G42" s="2"/>
      <c r="H42" s="2">
        <f t="shared" si="0"/>
        <v>0</v>
      </c>
      <c r="I42" s="2"/>
      <c r="J42" s="2">
        <f t="shared" si="1"/>
        <v>0</v>
      </c>
      <c r="K42" s="2" t="s">
        <v>163</v>
      </c>
      <c r="L42" s="8"/>
      <c r="M42" s="8"/>
      <c r="N42" s="8"/>
      <c r="O42" s="8"/>
      <c r="P42" s="8"/>
    </row>
    <row r="43" spans="1:16" ht="37.5" x14ac:dyDescent="0.25">
      <c r="A43" s="2" t="s">
        <v>160</v>
      </c>
      <c r="B43" s="2" t="s">
        <v>323</v>
      </c>
      <c r="C43" s="2">
        <v>3</v>
      </c>
      <c r="D43" s="36" t="s">
        <v>70</v>
      </c>
      <c r="E43" s="2"/>
      <c r="F43" s="2">
        <f>20*1.8</f>
        <v>36</v>
      </c>
      <c r="G43" s="2">
        <f>11*1.8</f>
        <v>19.8</v>
      </c>
      <c r="H43" s="2">
        <f t="shared" si="0"/>
        <v>55.8</v>
      </c>
      <c r="I43" s="2"/>
      <c r="J43" s="2">
        <f t="shared" si="1"/>
        <v>0</v>
      </c>
      <c r="K43" s="2"/>
      <c r="L43" s="8"/>
      <c r="M43" s="8"/>
      <c r="N43" s="8"/>
      <c r="O43" s="8"/>
      <c r="P43" s="8"/>
    </row>
    <row r="44" spans="1:16" ht="18.75" x14ac:dyDescent="0.25">
      <c r="A44" s="2" t="s">
        <v>160</v>
      </c>
      <c r="B44" s="2" t="s">
        <v>312</v>
      </c>
      <c r="C44" s="2">
        <v>1</v>
      </c>
      <c r="D44" s="36" t="s">
        <v>143</v>
      </c>
      <c r="E44" s="2">
        <v>2</v>
      </c>
      <c r="F44" s="2">
        <v>2</v>
      </c>
      <c r="G44" s="2">
        <v>2</v>
      </c>
      <c r="H44" s="2">
        <f t="shared" si="0"/>
        <v>6</v>
      </c>
      <c r="I44" s="2"/>
      <c r="J44" s="2">
        <f t="shared" si="1"/>
        <v>0</v>
      </c>
      <c r="K44" s="2"/>
      <c r="L44" s="8"/>
      <c r="M44" s="8"/>
      <c r="N44" s="8"/>
      <c r="O44" s="8"/>
      <c r="P44" s="8"/>
    </row>
    <row r="45" spans="1:16" ht="18.75" x14ac:dyDescent="0.3">
      <c r="A45" s="39" t="s">
        <v>192</v>
      </c>
      <c r="B45" s="2" t="s">
        <v>311</v>
      </c>
      <c r="C45" s="39">
        <v>2</v>
      </c>
      <c r="D45" s="36" t="s">
        <v>186</v>
      </c>
      <c r="E45" s="5"/>
      <c r="F45" s="5">
        <v>1</v>
      </c>
      <c r="G45" s="39"/>
      <c r="H45" s="2">
        <f t="shared" si="0"/>
        <v>1</v>
      </c>
      <c r="I45" s="39"/>
      <c r="J45" s="2">
        <f t="shared" si="1"/>
        <v>0</v>
      </c>
      <c r="K45" s="2"/>
      <c r="L45" s="10"/>
      <c r="M45" s="10"/>
      <c r="N45" s="8"/>
      <c r="O45" s="8"/>
      <c r="P45" s="8"/>
    </row>
    <row r="46" spans="1:16" ht="18.75" x14ac:dyDescent="0.3">
      <c r="A46" s="39" t="s">
        <v>192</v>
      </c>
      <c r="B46" s="2" t="s">
        <v>311</v>
      </c>
      <c r="C46" s="39">
        <v>3</v>
      </c>
      <c r="D46" s="36" t="s">
        <v>180</v>
      </c>
      <c r="E46" s="5"/>
      <c r="F46" s="5">
        <v>1</v>
      </c>
      <c r="G46" s="39"/>
      <c r="H46" s="2">
        <f t="shared" si="0"/>
        <v>1</v>
      </c>
      <c r="I46" s="39"/>
      <c r="J46" s="2">
        <f t="shared" si="1"/>
        <v>0</v>
      </c>
      <c r="K46" s="2"/>
      <c r="L46" s="10"/>
      <c r="M46" s="10"/>
      <c r="N46" s="8"/>
      <c r="O46" s="8"/>
      <c r="P46" s="8"/>
    </row>
    <row r="47" spans="1:16" ht="37.5" x14ac:dyDescent="0.3">
      <c r="A47" s="39" t="s">
        <v>192</v>
      </c>
      <c r="B47" s="2" t="s">
        <v>312</v>
      </c>
      <c r="C47" s="39">
        <v>2</v>
      </c>
      <c r="D47" s="36" t="s">
        <v>183</v>
      </c>
      <c r="E47" s="5"/>
      <c r="F47" s="5">
        <v>1</v>
      </c>
      <c r="G47" s="39"/>
      <c r="H47" s="2">
        <f t="shared" si="0"/>
        <v>1</v>
      </c>
      <c r="I47" s="39"/>
      <c r="J47" s="2">
        <f t="shared" si="1"/>
        <v>0</v>
      </c>
      <c r="K47" s="2"/>
      <c r="L47" s="10"/>
      <c r="M47" s="10"/>
      <c r="N47" s="8"/>
      <c r="O47" s="8"/>
      <c r="P47" s="8"/>
    </row>
    <row r="48" spans="1:16" ht="18.75" x14ac:dyDescent="0.3">
      <c r="A48" s="39" t="s">
        <v>192</v>
      </c>
      <c r="B48" s="2" t="s">
        <v>311</v>
      </c>
      <c r="C48" s="39">
        <v>3</v>
      </c>
      <c r="D48" s="36" t="s">
        <v>173</v>
      </c>
      <c r="E48" s="5"/>
      <c r="F48" s="5">
        <v>1</v>
      </c>
      <c r="G48" s="39"/>
      <c r="H48" s="2">
        <f t="shared" si="0"/>
        <v>1</v>
      </c>
      <c r="I48" s="39"/>
      <c r="J48" s="2">
        <f t="shared" si="1"/>
        <v>0</v>
      </c>
      <c r="K48" s="2"/>
      <c r="L48" s="10"/>
      <c r="M48" s="10"/>
      <c r="N48" s="8"/>
      <c r="O48" s="8"/>
      <c r="P48" s="8"/>
    </row>
    <row r="49" spans="1:16" ht="18.75" x14ac:dyDescent="0.3">
      <c r="A49" s="39" t="s">
        <v>192</v>
      </c>
      <c r="B49" s="2" t="s">
        <v>312</v>
      </c>
      <c r="C49" s="39">
        <v>3</v>
      </c>
      <c r="D49" s="36" t="s">
        <v>187</v>
      </c>
      <c r="E49" s="5"/>
      <c r="F49" s="5">
        <v>1</v>
      </c>
      <c r="G49" s="39"/>
      <c r="H49" s="2">
        <f t="shared" si="0"/>
        <v>1</v>
      </c>
      <c r="I49" s="39"/>
      <c r="J49" s="2">
        <f t="shared" si="1"/>
        <v>0</v>
      </c>
      <c r="K49" s="2"/>
      <c r="L49" s="10"/>
      <c r="M49" s="10"/>
      <c r="N49" s="8"/>
      <c r="O49" s="8"/>
      <c r="P49" s="8"/>
    </row>
    <row r="50" spans="1:16" ht="18.75" x14ac:dyDescent="0.3">
      <c r="A50" s="39" t="s">
        <v>192</v>
      </c>
      <c r="B50" s="2" t="s">
        <v>312</v>
      </c>
      <c r="C50" s="39">
        <v>5</v>
      </c>
      <c r="D50" s="36" t="s">
        <v>165</v>
      </c>
      <c r="E50" s="5"/>
      <c r="F50" s="5">
        <v>1</v>
      </c>
      <c r="G50" s="39"/>
      <c r="H50" s="2">
        <f t="shared" si="0"/>
        <v>1</v>
      </c>
      <c r="I50" s="39"/>
      <c r="J50" s="2">
        <f t="shared" si="1"/>
        <v>0</v>
      </c>
      <c r="K50" s="2"/>
      <c r="L50" s="10"/>
      <c r="M50" s="10"/>
      <c r="N50" s="8"/>
      <c r="O50" s="8"/>
      <c r="P50" s="8"/>
    </row>
    <row r="51" spans="1:16" ht="18.75" x14ac:dyDescent="0.3">
      <c r="A51" s="39" t="s">
        <v>192</v>
      </c>
      <c r="B51" s="2" t="s">
        <v>312</v>
      </c>
      <c r="C51" s="39">
        <v>2</v>
      </c>
      <c r="D51" s="36" t="s">
        <v>184</v>
      </c>
      <c r="E51" s="5"/>
      <c r="F51" s="5">
        <v>1</v>
      </c>
      <c r="G51" s="39"/>
      <c r="H51" s="2">
        <f t="shared" si="0"/>
        <v>1</v>
      </c>
      <c r="I51" s="39"/>
      <c r="J51" s="2">
        <f t="shared" si="1"/>
        <v>0</v>
      </c>
      <c r="K51" s="2"/>
      <c r="L51" s="10"/>
      <c r="M51" s="10"/>
      <c r="N51" s="8"/>
      <c r="O51" s="8"/>
      <c r="P51" s="8"/>
    </row>
    <row r="52" spans="1:16" ht="18.75" x14ac:dyDescent="0.3">
      <c r="A52" s="39" t="s">
        <v>192</v>
      </c>
      <c r="B52" s="2" t="s">
        <v>311</v>
      </c>
      <c r="C52" s="39">
        <v>3</v>
      </c>
      <c r="D52" s="36" t="s">
        <v>191</v>
      </c>
      <c r="E52" s="5"/>
      <c r="F52" s="5">
        <v>8</v>
      </c>
      <c r="G52" s="39"/>
      <c r="H52" s="2">
        <f t="shared" si="0"/>
        <v>8</v>
      </c>
      <c r="I52" s="39"/>
      <c r="J52" s="2">
        <f t="shared" si="1"/>
        <v>0</v>
      </c>
      <c r="K52" s="2"/>
      <c r="L52" s="10"/>
      <c r="M52" s="10"/>
      <c r="N52" s="8"/>
      <c r="O52" s="8"/>
      <c r="P52" s="8"/>
    </row>
    <row r="53" spans="1:16" ht="18.75" x14ac:dyDescent="0.3">
      <c r="A53" s="39" t="s">
        <v>192</v>
      </c>
      <c r="B53" s="2" t="s">
        <v>312</v>
      </c>
      <c r="C53" s="39">
        <v>3</v>
      </c>
      <c r="D53" s="36" t="s">
        <v>189</v>
      </c>
      <c r="E53" s="5"/>
      <c r="F53" s="5">
        <v>6</v>
      </c>
      <c r="G53" s="39"/>
      <c r="H53" s="2">
        <f t="shared" si="0"/>
        <v>6</v>
      </c>
      <c r="I53" s="39"/>
      <c r="J53" s="2">
        <f t="shared" si="1"/>
        <v>0</v>
      </c>
      <c r="K53" s="2"/>
      <c r="L53" s="10"/>
      <c r="M53" s="10"/>
      <c r="N53" s="8"/>
      <c r="O53" s="8"/>
      <c r="P53" s="8"/>
    </row>
    <row r="54" spans="1:16" ht="18.75" x14ac:dyDescent="0.25">
      <c r="A54" s="2" t="s">
        <v>159</v>
      </c>
      <c r="B54" s="2" t="s">
        <v>311</v>
      </c>
      <c r="C54" s="2">
        <v>4</v>
      </c>
      <c r="D54" s="36" t="s">
        <v>114</v>
      </c>
      <c r="E54" s="2"/>
      <c r="F54" s="2">
        <v>1</v>
      </c>
      <c r="G54" s="2">
        <v>2</v>
      </c>
      <c r="H54" s="2">
        <f t="shared" si="0"/>
        <v>3</v>
      </c>
      <c r="I54" s="2"/>
      <c r="J54" s="2">
        <f t="shared" si="1"/>
        <v>0</v>
      </c>
      <c r="K54" s="2"/>
      <c r="L54" s="8"/>
      <c r="M54" s="8"/>
      <c r="N54" s="8"/>
      <c r="O54" s="8"/>
      <c r="P54" s="8"/>
    </row>
    <row r="55" spans="1:16" ht="18.75" x14ac:dyDescent="0.25">
      <c r="A55" s="2" t="s">
        <v>159</v>
      </c>
      <c r="B55" s="2" t="s">
        <v>312</v>
      </c>
      <c r="C55" s="2">
        <v>3</v>
      </c>
      <c r="D55" s="36" t="s">
        <v>84</v>
      </c>
      <c r="E55" s="2"/>
      <c r="F55" s="2"/>
      <c r="G55" s="2">
        <v>1</v>
      </c>
      <c r="H55" s="2">
        <f t="shared" si="0"/>
        <v>1</v>
      </c>
      <c r="I55" s="2"/>
      <c r="J55" s="2">
        <f t="shared" si="1"/>
        <v>0</v>
      </c>
      <c r="K55" s="2"/>
      <c r="L55" s="8"/>
      <c r="M55" s="8"/>
      <c r="N55" s="8"/>
      <c r="O55" s="8"/>
      <c r="P55" s="8"/>
    </row>
    <row r="56" spans="1:16" ht="18.75" x14ac:dyDescent="0.25">
      <c r="A56" s="2" t="s">
        <v>159</v>
      </c>
      <c r="B56" s="2" t="s">
        <v>311</v>
      </c>
      <c r="C56" s="2">
        <v>2</v>
      </c>
      <c r="D56" s="36" t="s">
        <v>88</v>
      </c>
      <c r="E56" s="2">
        <v>10</v>
      </c>
      <c r="F56" s="2"/>
      <c r="G56" s="2"/>
      <c r="H56" s="2">
        <f t="shared" si="0"/>
        <v>10</v>
      </c>
      <c r="I56" s="2"/>
      <c r="J56" s="2">
        <f t="shared" si="1"/>
        <v>0</v>
      </c>
      <c r="K56" s="2"/>
      <c r="L56" s="8"/>
      <c r="M56" s="8"/>
      <c r="N56" s="8"/>
      <c r="O56" s="8"/>
      <c r="P56" s="8"/>
    </row>
    <row r="57" spans="1:16" ht="18.75" x14ac:dyDescent="0.25">
      <c r="A57" s="2" t="s">
        <v>159</v>
      </c>
      <c r="B57" s="2" t="s">
        <v>311</v>
      </c>
      <c r="C57" s="2">
        <v>2</v>
      </c>
      <c r="D57" s="36" t="s">
        <v>89</v>
      </c>
      <c r="E57" s="2"/>
      <c r="F57" s="2"/>
      <c r="G57" s="2">
        <v>2</v>
      </c>
      <c r="H57" s="2">
        <f t="shared" si="0"/>
        <v>2</v>
      </c>
      <c r="I57" s="2"/>
      <c r="J57" s="2">
        <f t="shared" si="1"/>
        <v>0</v>
      </c>
      <c r="K57" s="2"/>
      <c r="L57" s="8"/>
      <c r="M57" s="8"/>
      <c r="N57" s="8"/>
      <c r="O57" s="8"/>
      <c r="P57" s="8"/>
    </row>
    <row r="58" spans="1:16" ht="18.75" x14ac:dyDescent="0.25">
      <c r="A58" s="2" t="s">
        <v>159</v>
      </c>
      <c r="B58" s="2" t="s">
        <v>312</v>
      </c>
      <c r="C58" s="2">
        <v>3</v>
      </c>
      <c r="D58" s="36" t="s">
        <v>90</v>
      </c>
      <c r="E58" s="2"/>
      <c r="F58" s="2"/>
      <c r="G58" s="2">
        <v>1</v>
      </c>
      <c r="H58" s="2">
        <f t="shared" si="0"/>
        <v>1</v>
      </c>
      <c r="I58" s="2"/>
      <c r="J58" s="2">
        <f t="shared" si="1"/>
        <v>0</v>
      </c>
      <c r="K58" s="2"/>
      <c r="L58" s="8"/>
      <c r="M58" s="8"/>
      <c r="N58" s="8"/>
      <c r="O58" s="8"/>
      <c r="P58" s="8"/>
    </row>
    <row r="59" spans="1:16" ht="37.5" x14ac:dyDescent="0.25">
      <c r="A59" s="2" t="s">
        <v>159</v>
      </c>
      <c r="B59" s="2" t="s">
        <v>312</v>
      </c>
      <c r="C59" s="2">
        <v>2</v>
      </c>
      <c r="D59" s="36" t="s">
        <v>96</v>
      </c>
      <c r="E59" s="2"/>
      <c r="F59" s="2"/>
      <c r="G59" s="2">
        <v>1</v>
      </c>
      <c r="H59" s="2">
        <f t="shared" si="0"/>
        <v>1</v>
      </c>
      <c r="I59" s="2"/>
      <c r="J59" s="2">
        <f t="shared" si="1"/>
        <v>0</v>
      </c>
      <c r="K59" s="2"/>
      <c r="L59" s="8"/>
      <c r="M59" s="8"/>
      <c r="N59" s="8"/>
      <c r="O59" s="8"/>
      <c r="P59" s="8"/>
    </row>
    <row r="60" spans="1:16" ht="18.75" x14ac:dyDescent="0.25">
      <c r="A60" s="2" t="s">
        <v>159</v>
      </c>
      <c r="B60" s="2" t="s">
        <v>312</v>
      </c>
      <c r="C60" s="2">
        <v>3</v>
      </c>
      <c r="D60" s="36" t="s">
        <v>97</v>
      </c>
      <c r="E60" s="2"/>
      <c r="F60" s="2"/>
      <c r="G60" s="2">
        <v>1</v>
      </c>
      <c r="H60" s="2">
        <f t="shared" si="0"/>
        <v>1</v>
      </c>
      <c r="I60" s="2"/>
      <c r="J60" s="2">
        <f t="shared" si="1"/>
        <v>0</v>
      </c>
      <c r="K60" s="2"/>
      <c r="L60" s="8"/>
      <c r="M60" s="8"/>
      <c r="N60" s="8"/>
      <c r="O60" s="8"/>
      <c r="P60" s="8"/>
    </row>
    <row r="61" spans="1:16" ht="18.75" x14ac:dyDescent="0.25">
      <c r="A61" s="2" t="s">
        <v>159</v>
      </c>
      <c r="B61" s="2" t="s">
        <v>312</v>
      </c>
      <c r="C61" s="2">
        <v>3</v>
      </c>
      <c r="D61" s="36" t="s">
        <v>78</v>
      </c>
      <c r="E61" s="2">
        <v>6</v>
      </c>
      <c r="F61" s="2"/>
      <c r="G61" s="2">
        <v>6</v>
      </c>
      <c r="H61" s="2">
        <f t="shared" si="0"/>
        <v>12</v>
      </c>
      <c r="I61" s="2"/>
      <c r="J61" s="2">
        <f t="shared" si="1"/>
        <v>0</v>
      </c>
      <c r="K61" s="2"/>
      <c r="L61" s="8"/>
      <c r="M61" s="8"/>
      <c r="N61" s="8"/>
      <c r="O61" s="8"/>
      <c r="P61" s="8"/>
    </row>
    <row r="62" spans="1:16" ht="18.75" x14ac:dyDescent="0.25">
      <c r="A62" s="2" t="s">
        <v>159</v>
      </c>
      <c r="B62" s="2" t="s">
        <v>312</v>
      </c>
      <c r="C62" s="2">
        <v>3</v>
      </c>
      <c r="D62" s="36" t="s">
        <v>120</v>
      </c>
      <c r="E62" s="2">
        <v>1</v>
      </c>
      <c r="F62" s="2"/>
      <c r="G62" s="2">
        <v>1</v>
      </c>
      <c r="H62" s="2">
        <f t="shared" si="0"/>
        <v>2</v>
      </c>
      <c r="I62" s="2"/>
      <c r="J62" s="2">
        <f t="shared" si="1"/>
        <v>0</v>
      </c>
      <c r="K62" s="2"/>
      <c r="L62" s="8"/>
      <c r="M62" s="8"/>
      <c r="N62" s="8"/>
      <c r="O62" s="8"/>
      <c r="P62" s="8"/>
    </row>
    <row r="63" spans="1:16" ht="18.75" x14ac:dyDescent="0.25">
      <c r="A63" s="2" t="s">
        <v>159</v>
      </c>
      <c r="B63" s="2" t="s">
        <v>312</v>
      </c>
      <c r="C63" s="2">
        <v>1</v>
      </c>
      <c r="D63" s="36" t="s">
        <v>185</v>
      </c>
      <c r="E63" s="2">
        <v>4</v>
      </c>
      <c r="F63" s="2">
        <v>4</v>
      </c>
      <c r="G63" s="2">
        <v>5</v>
      </c>
      <c r="H63" s="2">
        <f t="shared" si="0"/>
        <v>13</v>
      </c>
      <c r="I63" s="2"/>
      <c r="J63" s="2">
        <f t="shared" si="1"/>
        <v>0</v>
      </c>
      <c r="K63" s="2"/>
      <c r="L63" s="8"/>
      <c r="M63" s="8"/>
      <c r="N63" s="8"/>
      <c r="O63" s="8"/>
      <c r="P63" s="8"/>
    </row>
    <row r="64" spans="1:16" ht="18.75" x14ac:dyDescent="0.25">
      <c r="A64" s="2" t="s">
        <v>159</v>
      </c>
      <c r="B64" s="2" t="s">
        <v>312</v>
      </c>
      <c r="C64" s="2">
        <v>3</v>
      </c>
      <c r="D64" s="36" t="s">
        <v>94</v>
      </c>
      <c r="E64" s="2"/>
      <c r="F64" s="2">
        <v>1</v>
      </c>
      <c r="G64" s="2">
        <v>1</v>
      </c>
      <c r="H64" s="2">
        <f t="shared" si="0"/>
        <v>2</v>
      </c>
      <c r="I64" s="2"/>
      <c r="J64" s="2">
        <f t="shared" si="1"/>
        <v>0</v>
      </c>
      <c r="K64" s="2"/>
      <c r="L64" s="8"/>
      <c r="M64" s="8"/>
      <c r="N64" s="8"/>
      <c r="O64" s="8"/>
      <c r="P64" s="8"/>
    </row>
    <row r="65" spans="1:16" ht="37.5" x14ac:dyDescent="0.25">
      <c r="A65" s="2" t="s">
        <v>159</v>
      </c>
      <c r="B65" s="2" t="s">
        <v>311</v>
      </c>
      <c r="C65" s="2">
        <v>3</v>
      </c>
      <c r="D65" s="36" t="s">
        <v>98</v>
      </c>
      <c r="E65" s="2"/>
      <c r="F65" s="2"/>
      <c r="G65" s="2">
        <v>21</v>
      </c>
      <c r="H65" s="2">
        <f t="shared" si="0"/>
        <v>21</v>
      </c>
      <c r="I65" s="2"/>
      <c r="J65" s="2">
        <f t="shared" si="1"/>
        <v>0</v>
      </c>
      <c r="K65" s="2"/>
      <c r="L65" s="8"/>
      <c r="M65" s="8"/>
      <c r="N65" s="8"/>
      <c r="O65" s="8"/>
      <c r="P65" s="8"/>
    </row>
    <row r="66" spans="1:16" ht="18.75" x14ac:dyDescent="0.25">
      <c r="A66" s="2" t="s">
        <v>159</v>
      </c>
      <c r="B66" s="2" t="s">
        <v>312</v>
      </c>
      <c r="C66" s="2">
        <v>3</v>
      </c>
      <c r="D66" s="36" t="s">
        <v>73</v>
      </c>
      <c r="E66" s="2">
        <v>1</v>
      </c>
      <c r="F66" s="2"/>
      <c r="G66" s="2"/>
      <c r="H66" s="2">
        <f t="shared" si="0"/>
        <v>1</v>
      </c>
      <c r="I66" s="2"/>
      <c r="J66" s="2">
        <f t="shared" ref="J66:J84" si="2">I66*H66</f>
        <v>0</v>
      </c>
      <c r="K66" s="2"/>
      <c r="L66" s="8"/>
      <c r="M66" s="8"/>
      <c r="N66" s="8"/>
      <c r="O66" s="8"/>
      <c r="P66" s="8"/>
    </row>
    <row r="67" spans="1:16" ht="18.75" x14ac:dyDescent="0.25">
      <c r="A67" s="2" t="s">
        <v>159</v>
      </c>
      <c r="B67" s="2" t="s">
        <v>312</v>
      </c>
      <c r="C67" s="2">
        <v>3</v>
      </c>
      <c r="D67" s="36" t="s">
        <v>71</v>
      </c>
      <c r="E67" s="2"/>
      <c r="F67" s="2"/>
      <c r="G67" s="2">
        <v>1</v>
      </c>
      <c r="H67" s="2">
        <f t="shared" si="0"/>
        <v>1</v>
      </c>
      <c r="I67" s="2"/>
      <c r="J67" s="2">
        <f t="shared" si="2"/>
        <v>0</v>
      </c>
      <c r="K67" s="2"/>
      <c r="L67" s="8"/>
      <c r="M67" s="8"/>
      <c r="N67" s="8"/>
      <c r="O67" s="8"/>
      <c r="P67" s="8"/>
    </row>
    <row r="68" spans="1:16" ht="18.75" x14ac:dyDescent="0.25">
      <c r="A68" s="2" t="s">
        <v>159</v>
      </c>
      <c r="B68" s="2" t="s">
        <v>312</v>
      </c>
      <c r="C68" s="2">
        <v>3</v>
      </c>
      <c r="D68" s="36" t="s">
        <v>126</v>
      </c>
      <c r="E68" s="2">
        <v>1</v>
      </c>
      <c r="F68" s="2"/>
      <c r="G68" s="2"/>
      <c r="H68" s="2">
        <f t="shared" ref="H68:H83" si="3">G68+F68+E68</f>
        <v>1</v>
      </c>
      <c r="I68" s="2"/>
      <c r="J68" s="2">
        <f t="shared" si="2"/>
        <v>0</v>
      </c>
      <c r="K68" s="2"/>
      <c r="L68" s="8"/>
      <c r="M68" s="8"/>
    </row>
    <row r="69" spans="1:16" ht="18.75" x14ac:dyDescent="0.25">
      <c r="A69" s="2" t="s">
        <v>161</v>
      </c>
      <c r="B69" s="2" t="s">
        <v>312</v>
      </c>
      <c r="C69" s="2">
        <v>3</v>
      </c>
      <c r="D69" s="36" t="s">
        <v>145</v>
      </c>
      <c r="E69" s="2"/>
      <c r="F69" s="2"/>
      <c r="G69" s="2">
        <v>1</v>
      </c>
      <c r="H69" s="2">
        <f t="shared" si="3"/>
        <v>1</v>
      </c>
      <c r="I69" s="2"/>
      <c r="J69" s="2">
        <f t="shared" si="2"/>
        <v>0</v>
      </c>
      <c r="K69" s="2"/>
      <c r="L69" s="8"/>
      <c r="M69" s="8"/>
    </row>
    <row r="70" spans="1:16" ht="37.5" x14ac:dyDescent="0.25">
      <c r="A70" s="2" t="s">
        <v>161</v>
      </c>
      <c r="B70" s="2" t="s">
        <v>312</v>
      </c>
      <c r="C70" s="2">
        <v>3</v>
      </c>
      <c r="D70" s="36" t="s">
        <v>157</v>
      </c>
      <c r="E70" s="2"/>
      <c r="F70" s="2"/>
      <c r="G70" s="2">
        <v>1</v>
      </c>
      <c r="H70" s="2">
        <f t="shared" si="3"/>
        <v>1</v>
      </c>
      <c r="I70" s="2"/>
      <c r="J70" s="2">
        <f t="shared" si="2"/>
        <v>0</v>
      </c>
      <c r="K70" s="2"/>
      <c r="L70" s="8"/>
      <c r="M70" s="8"/>
    </row>
    <row r="71" spans="1:16" ht="18.75" x14ac:dyDescent="0.25">
      <c r="A71" s="2" t="s">
        <v>161</v>
      </c>
      <c r="B71" s="2" t="s">
        <v>311</v>
      </c>
      <c r="C71" s="2">
        <v>3</v>
      </c>
      <c r="D71" s="36" t="s">
        <v>148</v>
      </c>
      <c r="E71" s="2"/>
      <c r="F71" s="2"/>
      <c r="G71" s="2">
        <v>1</v>
      </c>
      <c r="H71" s="2">
        <f t="shared" si="3"/>
        <v>1</v>
      </c>
      <c r="I71" s="2"/>
      <c r="J71" s="2">
        <f t="shared" si="2"/>
        <v>0</v>
      </c>
      <c r="K71" s="2"/>
      <c r="L71" s="8"/>
      <c r="M71" s="8"/>
    </row>
    <row r="72" spans="1:16" ht="18.75" x14ac:dyDescent="0.25">
      <c r="A72" s="2" t="s">
        <v>161</v>
      </c>
      <c r="B72" s="2" t="s">
        <v>312</v>
      </c>
      <c r="C72" s="2">
        <v>3</v>
      </c>
      <c r="D72" s="36" t="s">
        <v>151</v>
      </c>
      <c r="E72" s="2"/>
      <c r="F72" s="2"/>
      <c r="G72" s="2">
        <v>1</v>
      </c>
      <c r="H72" s="2">
        <f t="shared" si="3"/>
        <v>1</v>
      </c>
      <c r="I72" s="2"/>
      <c r="J72" s="2">
        <f t="shared" si="2"/>
        <v>0</v>
      </c>
      <c r="K72" s="2"/>
      <c r="L72" s="8"/>
      <c r="M72" s="8"/>
    </row>
    <row r="73" spans="1:16" ht="37.5" x14ac:dyDescent="0.25">
      <c r="A73" s="2" t="s">
        <v>161</v>
      </c>
      <c r="B73" s="2" t="s">
        <v>312</v>
      </c>
      <c r="C73" s="2">
        <v>3</v>
      </c>
      <c r="D73" s="36" t="s">
        <v>154</v>
      </c>
      <c r="E73" s="2"/>
      <c r="F73" s="2"/>
      <c r="G73" s="2">
        <v>1</v>
      </c>
      <c r="H73" s="2">
        <f t="shared" si="3"/>
        <v>1</v>
      </c>
      <c r="I73" s="2"/>
      <c r="J73" s="2">
        <f t="shared" si="2"/>
        <v>0</v>
      </c>
      <c r="K73" s="2"/>
      <c r="L73" s="8"/>
      <c r="M73" s="8"/>
    </row>
    <row r="74" spans="1:16" ht="37.5" x14ac:dyDescent="0.3">
      <c r="A74" s="39" t="s">
        <v>161</v>
      </c>
      <c r="B74" s="2" t="s">
        <v>312</v>
      </c>
      <c r="C74" s="39">
        <v>3</v>
      </c>
      <c r="D74" s="36" t="s">
        <v>168</v>
      </c>
      <c r="E74" s="5">
        <v>1</v>
      </c>
      <c r="F74" s="39"/>
      <c r="G74" s="39"/>
      <c r="H74" s="2">
        <f t="shared" si="3"/>
        <v>1</v>
      </c>
      <c r="I74" s="39"/>
      <c r="J74" s="2">
        <f t="shared" si="2"/>
        <v>0</v>
      </c>
      <c r="K74" s="2"/>
      <c r="L74" s="10"/>
      <c r="M74" s="10"/>
    </row>
    <row r="75" spans="1:16" ht="18.75" x14ac:dyDescent="0.3">
      <c r="A75" s="39" t="s">
        <v>161</v>
      </c>
      <c r="B75" s="2" t="s">
        <v>312</v>
      </c>
      <c r="C75" s="39">
        <v>3</v>
      </c>
      <c r="D75" s="36" t="s">
        <v>169</v>
      </c>
      <c r="E75" s="5">
        <v>1</v>
      </c>
      <c r="F75" s="39"/>
      <c r="G75" s="39"/>
      <c r="H75" s="2">
        <f t="shared" si="3"/>
        <v>1</v>
      </c>
      <c r="I75" s="39"/>
      <c r="J75" s="2">
        <f t="shared" si="2"/>
        <v>0</v>
      </c>
      <c r="K75" s="2"/>
      <c r="L75" s="10"/>
      <c r="M75" s="10"/>
    </row>
    <row r="76" spans="1:16" ht="18.75" x14ac:dyDescent="0.3">
      <c r="A76" s="39" t="s">
        <v>161</v>
      </c>
      <c r="B76" s="2" t="s">
        <v>312</v>
      </c>
      <c r="C76" s="39">
        <v>3</v>
      </c>
      <c r="D76" s="36" t="s">
        <v>172</v>
      </c>
      <c r="E76" s="5">
        <v>1</v>
      </c>
      <c r="F76" s="39"/>
      <c r="G76" s="39"/>
      <c r="H76" s="2">
        <f t="shared" si="3"/>
        <v>1</v>
      </c>
      <c r="I76" s="39"/>
      <c r="J76" s="2">
        <f t="shared" si="2"/>
        <v>0</v>
      </c>
      <c r="K76" s="2"/>
      <c r="L76" s="10"/>
      <c r="M76" s="10"/>
    </row>
    <row r="77" spans="1:16" ht="18.75" x14ac:dyDescent="0.3">
      <c r="A77" s="39" t="s">
        <v>161</v>
      </c>
      <c r="B77" s="2" t="s">
        <v>311</v>
      </c>
      <c r="C77" s="39">
        <v>3</v>
      </c>
      <c r="D77" s="36" t="s">
        <v>175</v>
      </c>
      <c r="E77" s="5">
        <v>1</v>
      </c>
      <c r="F77" s="39">
        <v>1</v>
      </c>
      <c r="G77" s="40">
        <v>1</v>
      </c>
      <c r="H77" s="2">
        <f t="shared" si="3"/>
        <v>3</v>
      </c>
      <c r="I77" s="40"/>
      <c r="J77" s="2">
        <f t="shared" si="2"/>
        <v>0</v>
      </c>
      <c r="K77" s="2"/>
      <c r="L77" s="10"/>
      <c r="M77" s="10"/>
    </row>
    <row r="78" spans="1:16" ht="18.75" x14ac:dyDescent="0.3">
      <c r="A78" s="39" t="s">
        <v>161</v>
      </c>
      <c r="B78" s="2" t="s">
        <v>311</v>
      </c>
      <c r="C78" s="39">
        <v>3</v>
      </c>
      <c r="D78" s="36" t="s">
        <v>177</v>
      </c>
      <c r="E78" s="5">
        <v>1</v>
      </c>
      <c r="F78" s="39">
        <v>1</v>
      </c>
      <c r="G78" s="39">
        <v>1</v>
      </c>
      <c r="H78" s="2">
        <f t="shared" si="3"/>
        <v>3</v>
      </c>
      <c r="I78" s="39"/>
      <c r="J78" s="2">
        <f t="shared" si="2"/>
        <v>0</v>
      </c>
      <c r="K78" s="2"/>
      <c r="L78" s="10"/>
      <c r="M78" s="10"/>
    </row>
    <row r="79" spans="1:16" ht="37.5" x14ac:dyDescent="0.3">
      <c r="A79" s="39" t="s">
        <v>161</v>
      </c>
      <c r="B79" s="2" t="s">
        <v>312</v>
      </c>
      <c r="C79" s="39">
        <v>2</v>
      </c>
      <c r="D79" s="36" t="s">
        <v>179</v>
      </c>
      <c r="E79" s="5">
        <v>1</v>
      </c>
      <c r="F79" s="39">
        <v>1</v>
      </c>
      <c r="G79" s="39">
        <v>1</v>
      </c>
      <c r="H79" s="2">
        <f t="shared" si="3"/>
        <v>3</v>
      </c>
      <c r="I79" s="39"/>
      <c r="J79" s="2">
        <f t="shared" si="2"/>
        <v>0</v>
      </c>
      <c r="K79" s="2"/>
      <c r="L79" s="10"/>
      <c r="M79" s="10"/>
    </row>
    <row r="80" spans="1:16" ht="18.75" x14ac:dyDescent="0.3">
      <c r="A80" s="2" t="s">
        <v>159</v>
      </c>
      <c r="B80" s="2" t="s">
        <v>312</v>
      </c>
      <c r="C80" s="2">
        <v>3</v>
      </c>
      <c r="D80" s="36" t="s">
        <v>198</v>
      </c>
      <c r="E80" s="5"/>
      <c r="F80" s="5"/>
      <c r="G80" s="6"/>
      <c r="H80" s="2">
        <f t="shared" si="3"/>
        <v>0</v>
      </c>
      <c r="I80" s="2"/>
      <c r="J80" s="2">
        <f t="shared" si="2"/>
        <v>0</v>
      </c>
      <c r="K80" s="2" t="s">
        <v>314</v>
      </c>
      <c r="L80" s="8"/>
      <c r="M80" s="8"/>
    </row>
    <row r="81" spans="1:13" ht="18.75" x14ac:dyDescent="0.3">
      <c r="A81" s="2" t="s">
        <v>192</v>
      </c>
      <c r="B81" s="2" t="s">
        <v>311</v>
      </c>
      <c r="C81" s="2">
        <v>3</v>
      </c>
      <c r="D81" s="36" t="s">
        <v>196</v>
      </c>
      <c r="E81" s="5"/>
      <c r="F81" s="5"/>
      <c r="G81" s="6"/>
      <c r="H81" s="2">
        <f t="shared" si="3"/>
        <v>0</v>
      </c>
      <c r="I81" s="2"/>
      <c r="J81" s="2">
        <f t="shared" si="2"/>
        <v>0</v>
      </c>
      <c r="K81" s="2"/>
      <c r="L81" s="8"/>
      <c r="M81" s="8"/>
    </row>
    <row r="82" spans="1:13" ht="18.75" x14ac:dyDescent="0.25">
      <c r="A82" s="2" t="s">
        <v>160</v>
      </c>
      <c r="B82" s="2" t="s">
        <v>311</v>
      </c>
      <c r="C82" s="2">
        <v>1</v>
      </c>
      <c r="D82" s="36" t="s">
        <v>200</v>
      </c>
      <c r="E82" s="2">
        <v>1</v>
      </c>
      <c r="F82" s="2">
        <v>1</v>
      </c>
      <c r="G82" s="2">
        <v>1</v>
      </c>
      <c r="H82" s="2">
        <f t="shared" si="3"/>
        <v>3</v>
      </c>
      <c r="I82" s="2"/>
      <c r="J82" s="2">
        <f t="shared" si="2"/>
        <v>0</v>
      </c>
      <c r="K82" s="2"/>
      <c r="L82" s="8"/>
      <c r="M82" s="8"/>
    </row>
    <row r="83" spans="1:13" ht="18.75" x14ac:dyDescent="0.3">
      <c r="A83" s="5" t="s">
        <v>316</v>
      </c>
      <c r="B83" s="2" t="s">
        <v>312</v>
      </c>
      <c r="C83" s="5">
        <v>4</v>
      </c>
      <c r="D83" s="41" t="s">
        <v>308</v>
      </c>
      <c r="E83" s="5">
        <v>1</v>
      </c>
      <c r="F83" s="5">
        <v>1</v>
      </c>
      <c r="G83" s="5">
        <v>1</v>
      </c>
      <c r="H83" s="2">
        <f t="shared" si="3"/>
        <v>3</v>
      </c>
      <c r="I83" s="39"/>
      <c r="J83" s="2">
        <f t="shared" si="2"/>
        <v>0</v>
      </c>
      <c r="K83" s="2"/>
      <c r="L83" s="10"/>
      <c r="M83" s="10"/>
    </row>
    <row r="84" spans="1:13" ht="18.75" x14ac:dyDescent="0.3">
      <c r="A84" s="39"/>
      <c r="B84" s="39"/>
      <c r="C84" s="39"/>
      <c r="D84" s="42"/>
      <c r="E84" s="5"/>
      <c r="F84" s="5"/>
      <c r="G84" s="39"/>
      <c r="H84" s="39"/>
      <c r="I84" s="39"/>
      <c r="J84" s="2">
        <f t="shared" si="2"/>
        <v>0</v>
      </c>
      <c r="K84" s="2"/>
      <c r="L84" s="10"/>
      <c r="M84" s="10"/>
    </row>
    <row r="85" spans="1:13" ht="31.5" x14ac:dyDescent="0.3">
      <c r="A85" s="39" t="s">
        <v>208</v>
      </c>
      <c r="B85" s="2" t="s">
        <v>311</v>
      </c>
      <c r="C85" s="39">
        <v>1</v>
      </c>
      <c r="D85" s="83" t="s">
        <v>317</v>
      </c>
      <c r="E85" s="5">
        <v>3</v>
      </c>
      <c r="F85" s="5">
        <v>3</v>
      </c>
      <c r="G85" s="39">
        <v>3</v>
      </c>
      <c r="H85" s="39"/>
      <c r="I85" s="39"/>
      <c r="J85" s="2"/>
      <c r="K85" s="2"/>
      <c r="L85" s="10"/>
      <c r="M85" s="10"/>
    </row>
    <row r="86" spans="1:13" ht="18.75" x14ac:dyDescent="0.3">
      <c r="A86" s="39" t="s">
        <v>208</v>
      </c>
      <c r="B86" s="2"/>
      <c r="C86" s="39">
        <v>1</v>
      </c>
      <c r="D86" s="43" t="s">
        <v>201</v>
      </c>
      <c r="E86" s="5" t="s">
        <v>205</v>
      </c>
      <c r="F86" s="5" t="s">
        <v>205</v>
      </c>
      <c r="G86" s="5" t="s">
        <v>205</v>
      </c>
      <c r="H86" s="39"/>
      <c r="I86" s="39"/>
      <c r="J86" s="2"/>
      <c r="K86" s="2"/>
      <c r="L86" s="10"/>
      <c r="M86" s="10"/>
    </row>
    <row r="87" spans="1:13" ht="31.5" x14ac:dyDescent="0.3">
      <c r="A87" s="39" t="s">
        <v>208</v>
      </c>
      <c r="B87" s="2"/>
      <c r="C87" s="39">
        <v>1</v>
      </c>
      <c r="D87" s="43" t="s">
        <v>202</v>
      </c>
      <c r="E87" s="5" t="s">
        <v>205</v>
      </c>
      <c r="F87" s="5" t="s">
        <v>205</v>
      </c>
      <c r="G87" s="5" t="s">
        <v>205</v>
      </c>
      <c r="H87" s="39"/>
      <c r="I87" s="39"/>
      <c r="J87" s="2"/>
      <c r="K87" s="2"/>
      <c r="L87" s="10"/>
      <c r="M87" s="10"/>
    </row>
    <row r="88" spans="1:13" ht="18.75" x14ac:dyDescent="0.3">
      <c r="A88" s="39" t="s">
        <v>208</v>
      </c>
      <c r="B88" s="2"/>
      <c r="C88" s="39">
        <v>1</v>
      </c>
      <c r="D88" s="43" t="s">
        <v>203</v>
      </c>
      <c r="E88" s="5" t="s">
        <v>205</v>
      </c>
      <c r="F88" s="5" t="s">
        <v>205</v>
      </c>
      <c r="G88" s="5" t="s">
        <v>205</v>
      </c>
      <c r="H88" s="39"/>
      <c r="I88" s="39"/>
      <c r="J88" s="2"/>
      <c r="K88" s="84"/>
      <c r="L88" s="10"/>
      <c r="M88" s="10"/>
    </row>
    <row r="89" spans="1:13" ht="18.75" x14ac:dyDescent="0.3">
      <c r="A89" s="39" t="s">
        <v>208</v>
      </c>
      <c r="B89" s="2"/>
      <c r="C89" s="39">
        <v>1</v>
      </c>
      <c r="D89" s="43" t="s">
        <v>318</v>
      </c>
      <c r="E89" s="5" t="s">
        <v>206</v>
      </c>
      <c r="F89" s="5" t="s">
        <v>206</v>
      </c>
      <c r="G89" s="5" t="s">
        <v>206</v>
      </c>
      <c r="H89" s="39"/>
      <c r="I89" s="39"/>
      <c r="J89" s="2"/>
      <c r="K89" s="48"/>
      <c r="L89" s="10"/>
      <c r="M89" s="10"/>
    </row>
    <row r="90" spans="1:13" ht="42" customHeight="1" x14ac:dyDescent="0.3">
      <c r="A90" s="39" t="s">
        <v>208</v>
      </c>
      <c r="B90" s="39"/>
      <c r="C90" s="39">
        <v>1</v>
      </c>
      <c r="D90" s="43" t="s">
        <v>204</v>
      </c>
      <c r="E90" s="5" t="s">
        <v>207</v>
      </c>
      <c r="F90" s="5" t="s">
        <v>207</v>
      </c>
      <c r="G90" s="5" t="s">
        <v>207</v>
      </c>
      <c r="H90" s="39"/>
      <c r="I90" s="44" t="s">
        <v>298</v>
      </c>
      <c r="J90" s="45">
        <f>SUM(J3:J89)</f>
        <v>63748</v>
      </c>
      <c r="K90" s="91" t="s">
        <v>216</v>
      </c>
      <c r="L90" s="10"/>
      <c r="M90" s="10"/>
    </row>
    <row r="91" spans="1:13" ht="42" customHeight="1" x14ac:dyDescent="0.3">
      <c r="A91" s="5"/>
      <c r="B91" s="5"/>
      <c r="C91" s="5"/>
      <c r="D91" s="42"/>
      <c r="E91" s="5"/>
      <c r="F91" s="5"/>
      <c r="G91" s="6"/>
      <c r="H91" s="39"/>
      <c r="I91" s="44" t="s">
        <v>290</v>
      </c>
      <c r="J91" s="46">
        <f>J90*1.17</f>
        <v>74585.159999999989</v>
      </c>
      <c r="K91" s="92"/>
      <c r="L91" s="10"/>
      <c r="M91" s="10"/>
    </row>
    <row r="92" spans="1:13" ht="39" customHeight="1" x14ac:dyDescent="0.4">
      <c r="A92" s="5"/>
      <c r="B92" s="5"/>
      <c r="C92" s="5"/>
      <c r="D92" s="36"/>
      <c r="E92" s="5"/>
      <c r="F92" s="5"/>
      <c r="G92" s="6"/>
      <c r="H92" s="69"/>
      <c r="I92" s="70" t="s">
        <v>299</v>
      </c>
      <c r="J92" s="72">
        <v>72772</v>
      </c>
      <c r="K92" s="71" t="s">
        <v>300</v>
      </c>
      <c r="L92" s="10"/>
      <c r="M92" s="10"/>
    </row>
    <row r="93" spans="1:13" ht="39" customHeight="1" x14ac:dyDescent="0.3">
      <c r="A93" s="5"/>
      <c r="B93" s="5"/>
      <c r="C93" s="5"/>
      <c r="D93" s="36"/>
      <c r="E93" s="5"/>
      <c r="F93" s="5"/>
      <c r="G93" s="6"/>
      <c r="H93" s="39"/>
      <c r="I93" s="47" t="s">
        <v>299</v>
      </c>
      <c r="J93" s="73">
        <f>105362-J91+1800</f>
        <v>32576.840000000011</v>
      </c>
      <c r="K93" s="35" t="s">
        <v>301</v>
      </c>
      <c r="L93" s="10"/>
      <c r="M93" s="10"/>
    </row>
    <row r="94" spans="1:13" x14ac:dyDescent="0.25">
      <c r="A94" s="11"/>
      <c r="B94" s="11"/>
      <c r="C94" s="11"/>
      <c r="D94" s="8"/>
      <c r="E94" s="11"/>
      <c r="F94" s="11"/>
      <c r="H94" s="10"/>
      <c r="I94" s="10"/>
      <c r="J94" s="10"/>
      <c r="K94" s="8"/>
      <c r="L94" s="10"/>
      <c r="M94" s="10"/>
    </row>
    <row r="95" spans="1:13" ht="27.75" x14ac:dyDescent="0.25">
      <c r="A95" s="94" t="s">
        <v>302</v>
      </c>
      <c r="B95" s="94"/>
      <c r="C95" s="94"/>
      <c r="D95" s="94"/>
      <c r="E95" s="94"/>
      <c r="F95" s="94"/>
      <c r="G95" s="94"/>
      <c r="H95" s="94"/>
      <c r="I95" s="94"/>
      <c r="J95" s="18">
        <f>J93+J92+J91</f>
        <v>179934</v>
      </c>
      <c r="K95" s="17"/>
      <c r="L95" s="10"/>
      <c r="M95" s="10"/>
    </row>
    <row r="96" spans="1:13" x14ac:dyDescent="0.25">
      <c r="A96" s="11"/>
      <c r="B96" s="11"/>
      <c r="C96" s="11"/>
      <c r="D96" s="8"/>
      <c r="F96" s="11"/>
      <c r="H96" s="10"/>
      <c r="I96" s="10"/>
      <c r="J96" s="10"/>
      <c r="K96" s="8"/>
      <c r="L96" s="10"/>
      <c r="M96" s="10"/>
    </row>
    <row r="97" spans="1:13" x14ac:dyDescent="0.25">
      <c r="A97" s="11"/>
      <c r="B97" s="11"/>
      <c r="C97" s="11"/>
      <c r="D97" s="8"/>
      <c r="E97" s="11"/>
      <c r="F97" s="11"/>
      <c r="H97" s="10"/>
      <c r="I97" s="10"/>
      <c r="J97" s="10"/>
      <c r="K97" s="8"/>
      <c r="L97" s="10"/>
      <c r="M97" s="10"/>
    </row>
    <row r="98" spans="1:13" ht="26.25" x14ac:dyDescent="0.25">
      <c r="A98" s="93" t="s">
        <v>303</v>
      </c>
      <c r="B98" s="93"/>
      <c r="C98" s="93"/>
      <c r="D98" s="93"/>
      <c r="E98" s="93"/>
      <c r="F98" s="93"/>
      <c r="G98" s="93"/>
      <c r="H98" s="93"/>
      <c r="I98" s="93"/>
      <c r="J98" s="93"/>
      <c r="K98" s="93"/>
      <c r="L98" s="93"/>
      <c r="M98" s="10"/>
    </row>
    <row r="99" spans="1:13" x14ac:dyDescent="0.25">
      <c r="A99" s="11"/>
      <c r="B99" s="11"/>
      <c r="C99" s="11"/>
      <c r="D99" s="8"/>
      <c r="E99" s="11"/>
      <c r="F99" s="11"/>
      <c r="H99" s="10"/>
      <c r="I99" s="10"/>
      <c r="J99" s="10"/>
      <c r="K99" s="8"/>
      <c r="L99" s="10"/>
      <c r="M99" s="10"/>
    </row>
    <row r="100" spans="1:13" x14ac:dyDescent="0.25">
      <c r="A100" s="11"/>
      <c r="B100" s="11"/>
      <c r="C100" s="11"/>
      <c r="D100" s="8"/>
      <c r="E100" s="11"/>
      <c r="F100" s="11"/>
      <c r="H100" s="10"/>
      <c r="I100" s="10"/>
      <c r="J100" s="10"/>
      <c r="K100" s="8"/>
      <c r="L100" s="10"/>
      <c r="M100" s="10"/>
    </row>
    <row r="101" spans="1:13" x14ac:dyDescent="0.25">
      <c r="A101" s="11"/>
      <c r="B101" s="11"/>
      <c r="C101" s="11"/>
      <c r="D101" s="8"/>
      <c r="E101" s="11"/>
      <c r="F101" s="11"/>
      <c r="H101" s="10"/>
      <c r="I101" s="10"/>
      <c r="J101" s="10"/>
      <c r="K101" s="8"/>
      <c r="L101" s="10"/>
      <c r="M101" s="10"/>
    </row>
    <row r="102" spans="1:13" x14ac:dyDescent="0.25">
      <c r="A102" s="11"/>
      <c r="B102" s="11"/>
      <c r="C102" s="11"/>
      <c r="D102" s="8"/>
      <c r="E102" s="11"/>
      <c r="F102" s="11"/>
      <c r="H102" s="10"/>
      <c r="I102" s="10"/>
      <c r="J102" s="10"/>
      <c r="K102" s="8"/>
      <c r="L102" s="10"/>
      <c r="M102" s="10"/>
    </row>
    <row r="103" spans="1:13" x14ac:dyDescent="0.25">
      <c r="A103" s="11"/>
      <c r="B103" s="11"/>
      <c r="C103" s="11"/>
      <c r="D103" s="8"/>
      <c r="E103" s="11"/>
      <c r="F103" s="11"/>
      <c r="H103" s="10"/>
      <c r="I103" s="10"/>
      <c r="J103" s="10"/>
      <c r="K103" s="8"/>
      <c r="L103" s="10"/>
      <c r="M103" s="10"/>
    </row>
    <row r="104" spans="1:13" x14ac:dyDescent="0.25">
      <c r="A104" s="11"/>
      <c r="B104" s="11"/>
      <c r="C104" s="11"/>
      <c r="D104" s="12"/>
      <c r="E104" s="11"/>
      <c r="F104" s="11"/>
      <c r="H104" s="10"/>
      <c r="I104" s="10"/>
      <c r="J104" s="10"/>
      <c r="K104" s="8"/>
      <c r="L104" s="10"/>
      <c r="M104" s="10"/>
    </row>
    <row r="105" spans="1:13" x14ac:dyDescent="0.25">
      <c r="A105" s="11"/>
      <c r="B105" s="11"/>
      <c r="C105" s="11"/>
      <c r="D105" s="8"/>
      <c r="E105" s="11"/>
      <c r="F105" s="11"/>
      <c r="H105" s="10"/>
      <c r="I105" s="10"/>
      <c r="J105" s="10"/>
      <c r="K105" s="8"/>
      <c r="L105" s="10"/>
      <c r="M105" s="10"/>
    </row>
    <row r="106" spans="1:13" x14ac:dyDescent="0.25">
      <c r="A106" s="11"/>
      <c r="B106" s="11"/>
      <c r="C106" s="11"/>
      <c r="D106" s="8"/>
      <c r="E106" s="11"/>
      <c r="F106" s="11"/>
      <c r="H106" s="10"/>
      <c r="I106" s="10"/>
      <c r="J106" s="10"/>
      <c r="K106" s="8"/>
      <c r="L106" s="10"/>
      <c r="M106" s="10"/>
    </row>
    <row r="107" spans="1:13" x14ac:dyDescent="0.25">
      <c r="A107" s="11"/>
      <c r="B107" s="11"/>
      <c r="C107" s="11"/>
      <c r="D107" s="8"/>
      <c r="E107" s="11"/>
      <c r="F107" s="11"/>
      <c r="H107" s="10"/>
      <c r="I107" s="10"/>
      <c r="J107" s="10"/>
      <c r="K107" s="8"/>
      <c r="L107" s="10"/>
      <c r="M107" s="10"/>
    </row>
    <row r="108" spans="1:13" x14ac:dyDescent="0.25">
      <c r="A108" s="11"/>
      <c r="B108" s="11"/>
      <c r="C108" s="11"/>
      <c r="D108" s="8"/>
      <c r="E108" s="11"/>
      <c r="F108" s="11"/>
      <c r="H108" s="10"/>
      <c r="I108" s="10"/>
      <c r="J108" s="10"/>
      <c r="K108" s="8"/>
      <c r="L108" s="10"/>
      <c r="M108" s="10"/>
    </row>
    <row r="109" spans="1:13" x14ac:dyDescent="0.25">
      <c r="A109" s="11"/>
      <c r="B109" s="11"/>
      <c r="C109" s="11"/>
      <c r="D109" s="8"/>
      <c r="E109" s="11"/>
      <c r="F109" s="11"/>
      <c r="H109" s="10"/>
      <c r="I109" s="10"/>
      <c r="J109" s="10"/>
      <c r="K109" s="8"/>
      <c r="L109" s="10"/>
      <c r="M109" s="10"/>
    </row>
    <row r="110" spans="1:13" x14ac:dyDescent="0.25">
      <c r="A110" s="11"/>
      <c r="B110" s="11"/>
      <c r="C110" s="11"/>
      <c r="D110" s="8"/>
      <c r="E110" s="11"/>
      <c r="F110" s="11"/>
      <c r="H110" s="10"/>
      <c r="I110" s="10"/>
      <c r="J110" s="10"/>
      <c r="K110" s="8"/>
      <c r="L110" s="10"/>
      <c r="M110" s="10"/>
    </row>
    <row r="111" spans="1:13" x14ac:dyDescent="0.25">
      <c r="A111" s="11"/>
      <c r="B111" s="11"/>
      <c r="C111" s="11"/>
      <c r="D111" s="8"/>
      <c r="E111" s="11"/>
      <c r="F111" s="11"/>
      <c r="H111" s="10"/>
      <c r="I111" s="10"/>
      <c r="J111" s="10"/>
      <c r="K111" s="8"/>
      <c r="L111" s="10"/>
      <c r="M111" s="10"/>
    </row>
    <row r="112" spans="1:13" x14ac:dyDescent="0.25">
      <c r="A112" s="11"/>
      <c r="B112" s="11"/>
      <c r="C112" s="11"/>
      <c r="D112" s="8"/>
      <c r="E112" s="11"/>
      <c r="F112" s="11"/>
      <c r="H112" s="10"/>
      <c r="I112" s="10"/>
      <c r="J112" s="10"/>
      <c r="K112" s="8"/>
      <c r="L112" s="10"/>
      <c r="M112" s="10"/>
    </row>
    <row r="113" spans="1:19" x14ac:dyDescent="0.25">
      <c r="A113" s="11"/>
      <c r="B113" s="11"/>
      <c r="C113" s="11"/>
      <c r="D113" s="8"/>
      <c r="E113" s="11"/>
      <c r="F113" s="11"/>
      <c r="H113" s="10"/>
      <c r="I113" s="10"/>
      <c r="J113" s="10"/>
      <c r="K113" s="8"/>
      <c r="L113" s="10"/>
      <c r="M113" s="10"/>
    </row>
    <row r="114" spans="1:19" x14ac:dyDescent="0.25">
      <c r="A114" s="11"/>
      <c r="B114" s="11"/>
      <c r="C114" s="11"/>
      <c r="D114" s="8"/>
      <c r="E114" s="11"/>
      <c r="F114" s="11"/>
      <c r="H114" s="10"/>
      <c r="I114" s="10"/>
      <c r="J114" s="10"/>
      <c r="K114" s="8"/>
      <c r="L114" s="10"/>
      <c r="M114" s="10"/>
    </row>
    <row r="115" spans="1:19" x14ac:dyDescent="0.25">
      <c r="A115" s="11"/>
      <c r="B115" s="11"/>
      <c r="C115" s="11"/>
      <c r="D115" s="8"/>
      <c r="E115" s="11"/>
      <c r="F115" s="11"/>
      <c r="H115" s="10"/>
      <c r="I115" s="10"/>
      <c r="J115" s="10"/>
      <c r="K115" s="8"/>
      <c r="L115" s="10"/>
      <c r="M115" s="10"/>
    </row>
    <row r="116" spans="1:19" x14ac:dyDescent="0.25">
      <c r="A116" s="11"/>
      <c r="B116" s="11"/>
      <c r="C116" s="11"/>
      <c r="D116" s="8"/>
      <c r="E116" s="11"/>
      <c r="F116" s="11"/>
      <c r="H116" s="10"/>
      <c r="I116" s="10"/>
      <c r="J116" s="10"/>
      <c r="K116" s="8"/>
      <c r="L116" s="10"/>
      <c r="M116" s="10"/>
    </row>
    <row r="117" spans="1:19" x14ac:dyDescent="0.25">
      <c r="A117" s="11"/>
      <c r="B117" s="11"/>
      <c r="C117" s="11"/>
      <c r="H117" s="10"/>
      <c r="I117" s="10"/>
      <c r="J117" s="10"/>
      <c r="K117" s="8"/>
      <c r="L117" s="10"/>
      <c r="M117" s="10"/>
    </row>
    <row r="118" spans="1:19" x14ac:dyDescent="0.25">
      <c r="A118" s="11"/>
      <c r="B118" s="11"/>
      <c r="C118" s="11"/>
      <c r="H118" s="10"/>
      <c r="I118" s="10"/>
      <c r="J118" s="10"/>
      <c r="K118" s="8"/>
      <c r="L118" s="10"/>
      <c r="M118" s="10"/>
    </row>
    <row r="119" spans="1:19" x14ac:dyDescent="0.25">
      <c r="A119" s="11"/>
      <c r="B119" s="11"/>
      <c r="C119" s="11"/>
      <c r="D119" s="8"/>
      <c r="E119" s="11"/>
      <c r="F119" s="11"/>
      <c r="H119" s="10"/>
      <c r="I119" s="10"/>
      <c r="J119" s="10"/>
      <c r="K119" s="8"/>
      <c r="L119" s="10"/>
      <c r="M119" s="10"/>
    </row>
    <row r="120" spans="1:19" x14ac:dyDescent="0.25">
      <c r="A120" s="11"/>
      <c r="B120" s="11"/>
      <c r="C120" s="11"/>
      <c r="D120" s="8"/>
      <c r="E120" s="11"/>
      <c r="F120" s="11"/>
      <c r="H120" s="10"/>
      <c r="I120" s="10"/>
      <c r="J120" s="10"/>
      <c r="K120" s="8"/>
      <c r="L120" s="10"/>
      <c r="M120" s="10"/>
    </row>
    <row r="121" spans="1:19" x14ac:dyDescent="0.25">
      <c r="A121" s="11"/>
      <c r="B121" s="11"/>
      <c r="C121" s="11"/>
      <c r="D121" s="8"/>
      <c r="E121" s="11"/>
      <c r="F121" s="11"/>
      <c r="H121" s="10"/>
      <c r="I121" s="10"/>
      <c r="J121" s="10"/>
      <c r="K121" s="8"/>
      <c r="L121" s="10"/>
      <c r="M121" s="10"/>
    </row>
    <row r="122" spans="1:19" x14ac:dyDescent="0.25">
      <c r="A122" s="11"/>
      <c r="B122" s="11"/>
      <c r="C122" s="11"/>
      <c r="D122" s="8"/>
      <c r="E122" s="11"/>
      <c r="F122" s="11"/>
      <c r="H122" s="10"/>
      <c r="I122" s="10"/>
      <c r="J122" s="10"/>
      <c r="K122" s="8"/>
      <c r="L122" s="10"/>
      <c r="M122" s="10"/>
      <c r="N122" s="89"/>
      <c r="O122" s="89"/>
    </row>
    <row r="123" spans="1:19" x14ac:dyDescent="0.25">
      <c r="A123" s="11"/>
      <c r="B123" s="11"/>
      <c r="C123" s="11"/>
      <c r="D123" s="8"/>
      <c r="E123" s="11"/>
      <c r="F123" s="11"/>
      <c r="H123" s="10"/>
      <c r="I123" s="10"/>
      <c r="J123" s="10"/>
      <c r="K123" s="8"/>
      <c r="L123" s="10"/>
      <c r="M123" s="10"/>
    </row>
    <row r="124" spans="1:19" x14ac:dyDescent="0.25">
      <c r="A124" s="11"/>
      <c r="B124" s="11"/>
      <c r="C124" s="11"/>
      <c r="D124" s="8"/>
      <c r="E124" s="11"/>
      <c r="F124" s="11"/>
      <c r="H124" s="10"/>
      <c r="I124" s="10"/>
      <c r="J124" s="10"/>
      <c r="K124" s="8"/>
      <c r="L124" s="10"/>
      <c r="M124" s="10"/>
      <c r="N124" s="13"/>
      <c r="O124" s="14"/>
      <c r="P124" s="13"/>
      <c r="Q124" s="13"/>
      <c r="R124" s="13"/>
      <c r="S124" s="13"/>
    </row>
    <row r="125" spans="1:19" x14ac:dyDescent="0.25">
      <c r="A125" s="11"/>
      <c r="B125" s="11"/>
      <c r="C125" s="11"/>
      <c r="D125" s="8"/>
      <c r="E125" s="11"/>
      <c r="F125" s="11"/>
      <c r="H125" s="10"/>
      <c r="I125" s="10"/>
      <c r="J125" s="10"/>
      <c r="K125" s="8"/>
      <c r="L125" s="10"/>
      <c r="M125" s="10"/>
      <c r="N125" s="13"/>
      <c r="O125" s="14"/>
      <c r="P125" s="13"/>
      <c r="Q125" s="13"/>
      <c r="R125" s="13"/>
      <c r="S125" s="13"/>
    </row>
    <row r="126" spans="1:19" x14ac:dyDescent="0.25">
      <c r="A126" s="10"/>
      <c r="B126" s="10"/>
      <c r="C126" s="10"/>
      <c r="D126" s="16"/>
      <c r="E126" s="10"/>
      <c r="F126" s="10"/>
      <c r="G126" s="10"/>
      <c r="H126" s="10"/>
      <c r="I126" s="10"/>
      <c r="J126" s="10"/>
      <c r="K126" s="8"/>
      <c r="L126" s="10"/>
      <c r="M126" s="10"/>
      <c r="Q126" s="15"/>
    </row>
    <row r="127" spans="1:19" x14ac:dyDescent="0.25">
      <c r="A127" s="10"/>
      <c r="B127" s="10"/>
      <c r="C127" s="10"/>
      <c r="D127" s="16"/>
      <c r="E127" s="10"/>
      <c r="F127" s="10"/>
      <c r="G127" s="10"/>
      <c r="H127" s="10"/>
      <c r="I127" s="10"/>
      <c r="J127" s="10"/>
      <c r="K127" s="8"/>
      <c r="L127" s="10"/>
      <c r="M127" s="10"/>
    </row>
    <row r="128" spans="1:19" x14ac:dyDescent="0.25">
      <c r="A128" s="10"/>
      <c r="B128" s="10"/>
      <c r="C128" s="10"/>
      <c r="D128" s="16"/>
      <c r="E128" s="10"/>
      <c r="F128" s="10"/>
      <c r="G128" s="10"/>
      <c r="H128" s="10"/>
      <c r="I128" s="10"/>
      <c r="J128" s="10"/>
      <c r="K128" s="8"/>
      <c r="L128" s="10"/>
      <c r="M128" s="10"/>
    </row>
    <row r="129" spans="1:13" x14ac:dyDescent="0.25">
      <c r="A129" s="10"/>
      <c r="B129" s="10"/>
      <c r="C129" s="10"/>
      <c r="D129" s="16"/>
      <c r="E129" s="10"/>
      <c r="F129" s="10"/>
      <c r="G129" s="10"/>
      <c r="H129" s="10"/>
      <c r="I129" s="10"/>
      <c r="J129" s="10"/>
      <c r="K129" s="8"/>
      <c r="L129" s="10"/>
      <c r="M129" s="10"/>
    </row>
    <row r="130" spans="1:13" x14ac:dyDescent="0.25">
      <c r="A130" s="10"/>
      <c r="B130" s="10"/>
      <c r="C130" s="10"/>
      <c r="D130" s="16"/>
      <c r="E130" s="10"/>
      <c r="F130" s="10"/>
      <c r="G130" s="10"/>
      <c r="H130" s="10"/>
      <c r="I130" s="10"/>
      <c r="J130" s="10"/>
      <c r="K130" s="8"/>
      <c r="L130" s="10"/>
      <c r="M130" s="10"/>
    </row>
    <row r="131" spans="1:13" x14ac:dyDescent="0.25">
      <c r="A131" s="10"/>
      <c r="B131" s="10"/>
      <c r="C131" s="10"/>
      <c r="D131" s="16"/>
      <c r="E131" s="10"/>
      <c r="F131" s="10"/>
      <c r="G131" s="10"/>
      <c r="H131" s="10"/>
      <c r="I131" s="10"/>
      <c r="J131" s="10"/>
      <c r="K131" s="8"/>
      <c r="L131" s="10"/>
      <c r="M131" s="10"/>
    </row>
    <row r="132" spans="1:13" x14ac:dyDescent="0.25">
      <c r="A132" s="10"/>
      <c r="B132" s="10"/>
      <c r="C132" s="10"/>
      <c r="D132" s="16"/>
      <c r="E132" s="10"/>
      <c r="F132" s="10"/>
      <c r="G132" s="10"/>
      <c r="H132" s="10"/>
      <c r="I132" s="10"/>
      <c r="J132" s="10"/>
      <c r="K132" s="8"/>
      <c r="L132" s="10"/>
      <c r="M132" s="10"/>
    </row>
    <row r="133" spans="1:13" x14ac:dyDescent="0.25">
      <c r="A133" s="10"/>
      <c r="B133" s="10"/>
      <c r="C133" s="10"/>
      <c r="D133" s="16"/>
      <c r="E133" s="10"/>
      <c r="F133" s="10"/>
      <c r="G133" s="10"/>
      <c r="H133" s="10"/>
      <c r="I133" s="10"/>
      <c r="J133" s="10"/>
      <c r="K133" s="8"/>
      <c r="L133" s="10"/>
      <c r="M133" s="10"/>
    </row>
    <row r="134" spans="1:13" x14ac:dyDescent="0.25">
      <c r="A134" s="10"/>
      <c r="B134" s="10"/>
      <c r="C134" s="10"/>
      <c r="D134" s="16"/>
      <c r="E134" s="10"/>
      <c r="F134" s="10"/>
      <c r="G134" s="10"/>
      <c r="H134" s="10"/>
      <c r="I134" s="10"/>
      <c r="J134" s="10"/>
      <c r="K134" s="8"/>
      <c r="L134" s="10"/>
      <c r="M134" s="10"/>
    </row>
    <row r="135" spans="1:13" x14ac:dyDescent="0.25">
      <c r="A135" s="10"/>
      <c r="B135" s="10"/>
      <c r="C135" s="10"/>
      <c r="D135" s="16"/>
      <c r="E135" s="10"/>
      <c r="F135" s="10"/>
      <c r="G135" s="10"/>
      <c r="H135" s="10"/>
      <c r="I135" s="10"/>
      <c r="J135" s="10"/>
      <c r="K135" s="8"/>
      <c r="L135" s="10"/>
      <c r="M135" s="10"/>
    </row>
    <row r="136" spans="1:13" x14ac:dyDescent="0.25">
      <c r="A136" s="10"/>
      <c r="B136" s="10"/>
      <c r="C136" s="10"/>
      <c r="D136" s="16"/>
      <c r="E136" s="10"/>
      <c r="F136" s="10"/>
      <c r="G136" s="10"/>
      <c r="H136" s="10"/>
      <c r="I136" s="10"/>
      <c r="J136" s="10"/>
      <c r="K136" s="8"/>
      <c r="L136" s="10"/>
      <c r="M136" s="10"/>
    </row>
    <row r="137" spans="1:13" x14ac:dyDescent="0.25">
      <c r="A137" s="10"/>
      <c r="B137" s="10"/>
      <c r="C137" s="10"/>
      <c r="D137" s="16"/>
      <c r="E137" s="10"/>
      <c r="F137" s="10"/>
      <c r="G137" s="10"/>
      <c r="H137" s="10"/>
      <c r="I137" s="10"/>
      <c r="J137" s="10"/>
      <c r="K137" s="8"/>
      <c r="L137" s="10"/>
      <c r="M137" s="10"/>
    </row>
    <row r="138" spans="1:13" x14ac:dyDescent="0.25">
      <c r="A138" s="10"/>
      <c r="B138" s="10"/>
      <c r="C138" s="10"/>
      <c r="D138" s="16"/>
      <c r="E138" s="10"/>
      <c r="F138" s="10"/>
      <c r="G138" s="10"/>
      <c r="H138" s="10"/>
      <c r="I138" s="10"/>
      <c r="J138" s="10"/>
      <c r="K138" s="8"/>
      <c r="L138" s="10"/>
      <c r="M138" s="10"/>
    </row>
    <row r="139" spans="1:13" x14ac:dyDescent="0.25">
      <c r="A139" s="10"/>
      <c r="B139" s="10"/>
      <c r="C139" s="10"/>
      <c r="D139" s="16"/>
      <c r="E139" s="10"/>
      <c r="F139" s="10"/>
      <c r="G139" s="10"/>
      <c r="H139" s="10"/>
      <c r="I139" s="10"/>
      <c r="J139" s="10"/>
      <c r="K139" s="8"/>
      <c r="L139" s="10"/>
      <c r="M139" s="10"/>
    </row>
    <row r="140" spans="1:13" x14ac:dyDescent="0.25">
      <c r="A140" s="10"/>
      <c r="B140" s="10"/>
      <c r="C140" s="10"/>
      <c r="D140" s="16"/>
      <c r="E140" s="10"/>
      <c r="F140" s="10"/>
      <c r="G140" s="10"/>
      <c r="H140" s="10"/>
      <c r="I140" s="10"/>
      <c r="J140" s="10"/>
      <c r="K140" s="8"/>
      <c r="L140" s="10"/>
      <c r="M140" s="10"/>
    </row>
    <row r="141" spans="1:13" x14ac:dyDescent="0.25">
      <c r="A141" s="10"/>
      <c r="B141" s="10"/>
      <c r="C141" s="10"/>
      <c r="D141" s="16"/>
      <c r="E141" s="10"/>
      <c r="F141" s="10"/>
      <c r="G141" s="10"/>
      <c r="H141" s="10"/>
      <c r="I141" s="10"/>
      <c r="J141" s="10"/>
      <c r="K141" s="8"/>
      <c r="L141" s="10"/>
      <c r="M141" s="10"/>
    </row>
    <row r="142" spans="1:13" x14ac:dyDescent="0.25">
      <c r="A142" s="10"/>
      <c r="B142" s="10"/>
      <c r="C142" s="10"/>
      <c r="D142" s="16"/>
      <c r="E142" s="10"/>
      <c r="F142" s="10"/>
      <c r="G142" s="10"/>
      <c r="H142" s="10"/>
      <c r="I142" s="10"/>
      <c r="J142" s="10"/>
      <c r="K142" s="8"/>
      <c r="L142" s="10"/>
      <c r="M142" s="10"/>
    </row>
    <row r="143" spans="1:13" x14ac:dyDescent="0.25">
      <c r="A143" s="10"/>
      <c r="B143" s="10"/>
      <c r="C143" s="10"/>
      <c r="D143" s="16"/>
      <c r="E143" s="10"/>
      <c r="F143" s="10"/>
      <c r="G143" s="10"/>
      <c r="H143" s="10"/>
      <c r="I143" s="10"/>
      <c r="J143" s="10"/>
      <c r="K143" s="8"/>
      <c r="L143" s="10"/>
      <c r="M143" s="10"/>
    </row>
    <row r="144" spans="1:13" x14ac:dyDescent="0.25">
      <c r="A144" s="10"/>
      <c r="B144" s="10"/>
      <c r="C144" s="10"/>
      <c r="D144" s="16"/>
      <c r="E144" s="10"/>
      <c r="F144" s="10"/>
      <c r="G144" s="10"/>
      <c r="H144" s="10"/>
      <c r="I144" s="10"/>
      <c r="J144" s="10"/>
      <c r="K144" s="8"/>
      <c r="L144" s="10"/>
      <c r="M144" s="10"/>
    </row>
    <row r="145" spans="1:13" x14ac:dyDescent="0.25">
      <c r="A145" s="10"/>
      <c r="B145" s="10"/>
      <c r="C145" s="10"/>
      <c r="D145" s="16"/>
      <c r="E145" s="10"/>
      <c r="F145" s="10"/>
      <c r="G145" s="10"/>
      <c r="H145" s="10"/>
      <c r="I145" s="10"/>
      <c r="J145" s="10"/>
      <c r="K145" s="8"/>
      <c r="L145" s="10"/>
      <c r="M145" s="10"/>
    </row>
    <row r="146" spans="1:13" x14ac:dyDescent="0.25">
      <c r="A146" s="10"/>
      <c r="B146" s="10"/>
      <c r="C146" s="10"/>
      <c r="D146" s="16"/>
      <c r="E146" s="10"/>
      <c r="F146" s="10"/>
      <c r="G146" s="10"/>
      <c r="H146" s="10"/>
      <c r="I146" s="10"/>
      <c r="J146" s="10"/>
      <c r="K146" s="8"/>
      <c r="L146" s="10"/>
      <c r="M146" s="10"/>
    </row>
    <row r="147" spans="1:13" x14ac:dyDescent="0.25">
      <c r="A147" s="10"/>
      <c r="B147" s="10"/>
      <c r="C147" s="10"/>
      <c r="D147" s="16"/>
      <c r="E147" s="10"/>
      <c r="F147" s="10"/>
      <c r="G147" s="10"/>
      <c r="H147" s="10"/>
      <c r="I147" s="10"/>
      <c r="J147" s="10"/>
      <c r="K147" s="8"/>
      <c r="L147" s="10"/>
      <c r="M147" s="10"/>
    </row>
    <row r="148" spans="1:13" x14ac:dyDescent="0.25">
      <c r="A148" s="10"/>
      <c r="B148" s="10"/>
      <c r="C148" s="10"/>
      <c r="D148" s="16"/>
      <c r="E148" s="10"/>
      <c r="F148" s="10"/>
      <c r="G148" s="10"/>
      <c r="H148" s="10"/>
      <c r="I148" s="10"/>
      <c r="J148" s="10"/>
      <c r="K148" s="8"/>
      <c r="L148" s="10"/>
      <c r="M148" s="10"/>
    </row>
    <row r="149" spans="1:13" x14ac:dyDescent="0.25">
      <c r="A149" s="10"/>
      <c r="B149" s="10"/>
      <c r="C149" s="10"/>
      <c r="D149" s="16"/>
      <c r="E149" s="10"/>
      <c r="F149" s="10"/>
      <c r="G149" s="10"/>
      <c r="H149" s="10"/>
      <c r="I149" s="10"/>
      <c r="J149" s="10"/>
      <c r="K149" s="8"/>
      <c r="L149" s="10"/>
      <c r="M149" s="10"/>
    </row>
    <row r="150" spans="1:13" x14ac:dyDescent="0.25">
      <c r="A150" s="10"/>
      <c r="B150" s="10"/>
      <c r="C150" s="10"/>
      <c r="D150" s="16"/>
      <c r="E150" s="10"/>
      <c r="F150" s="10"/>
      <c r="G150" s="10"/>
      <c r="H150" s="10"/>
      <c r="I150" s="10"/>
      <c r="J150" s="10"/>
      <c r="K150" s="8"/>
      <c r="L150" s="10"/>
      <c r="M150" s="10"/>
    </row>
    <row r="151" spans="1:13" x14ac:dyDescent="0.25">
      <c r="A151" s="10"/>
      <c r="B151" s="10"/>
      <c r="C151" s="10"/>
      <c r="D151" s="16"/>
      <c r="E151" s="10"/>
      <c r="F151" s="10"/>
      <c r="G151" s="10"/>
      <c r="H151" s="10"/>
      <c r="I151" s="10"/>
      <c r="J151" s="10"/>
      <c r="K151" s="8"/>
      <c r="L151" s="10"/>
      <c r="M151" s="10"/>
    </row>
    <row r="152" spans="1:13" x14ac:dyDescent="0.25">
      <c r="A152" s="10"/>
      <c r="B152" s="10"/>
      <c r="C152" s="10"/>
      <c r="D152" s="16"/>
      <c r="E152" s="10"/>
      <c r="F152" s="10"/>
      <c r="G152" s="10"/>
      <c r="H152" s="10"/>
      <c r="I152" s="10"/>
      <c r="J152" s="10"/>
      <c r="K152" s="8"/>
      <c r="L152" s="10"/>
      <c r="M152" s="10"/>
    </row>
    <row r="153" spans="1:13" x14ac:dyDescent="0.25">
      <c r="A153" s="10"/>
      <c r="B153" s="10"/>
      <c r="C153" s="10"/>
      <c r="D153" s="16"/>
      <c r="E153" s="10"/>
      <c r="F153" s="10"/>
      <c r="G153" s="10"/>
      <c r="H153" s="10"/>
      <c r="I153" s="10"/>
      <c r="J153" s="10"/>
      <c r="K153" s="8"/>
      <c r="L153" s="10"/>
      <c r="M153" s="10"/>
    </row>
    <row r="154" spans="1:13" x14ac:dyDescent="0.25">
      <c r="A154" s="10"/>
      <c r="B154" s="10"/>
      <c r="C154" s="10"/>
      <c r="D154" s="16"/>
      <c r="E154" s="10"/>
      <c r="F154" s="10"/>
      <c r="G154" s="10"/>
      <c r="H154" s="10"/>
      <c r="I154" s="10"/>
      <c r="J154" s="10"/>
      <c r="K154" s="8"/>
      <c r="L154" s="10"/>
      <c r="M154" s="10"/>
    </row>
    <row r="155" spans="1:13" x14ac:dyDescent="0.25">
      <c r="A155" s="10"/>
      <c r="B155" s="10"/>
      <c r="C155" s="10"/>
      <c r="D155" s="16"/>
      <c r="E155" s="10"/>
      <c r="F155" s="10"/>
      <c r="G155" s="10"/>
      <c r="H155" s="10"/>
      <c r="I155" s="10"/>
      <c r="J155" s="10"/>
      <c r="K155" s="8"/>
      <c r="L155" s="10"/>
      <c r="M155" s="10"/>
    </row>
    <row r="156" spans="1:13" x14ac:dyDescent="0.25">
      <c r="A156" s="10"/>
      <c r="B156" s="10"/>
      <c r="C156" s="10"/>
      <c r="D156" s="16"/>
      <c r="E156" s="10"/>
      <c r="F156" s="10"/>
      <c r="G156" s="10"/>
      <c r="H156" s="10"/>
      <c r="I156" s="10"/>
      <c r="J156" s="10"/>
      <c r="K156" s="8"/>
      <c r="L156" s="10"/>
      <c r="M156" s="10"/>
    </row>
    <row r="157" spans="1:13" x14ac:dyDescent="0.25">
      <c r="A157" s="10"/>
      <c r="B157" s="10"/>
      <c r="C157" s="10"/>
      <c r="D157" s="16"/>
      <c r="E157" s="10"/>
      <c r="F157" s="10"/>
      <c r="G157" s="10"/>
      <c r="H157" s="10"/>
      <c r="I157" s="10"/>
      <c r="J157" s="10"/>
      <c r="K157" s="8"/>
      <c r="L157" s="10"/>
      <c r="M157" s="10"/>
    </row>
    <row r="158" spans="1:13" x14ac:dyDescent="0.25">
      <c r="A158" s="10"/>
      <c r="B158" s="10"/>
      <c r="C158" s="10"/>
      <c r="D158" s="16"/>
      <c r="E158" s="10"/>
      <c r="F158" s="10"/>
      <c r="G158" s="10"/>
      <c r="H158" s="10"/>
      <c r="I158" s="10"/>
      <c r="J158" s="10"/>
      <c r="K158" s="8"/>
      <c r="L158" s="10"/>
      <c r="M158" s="10"/>
    </row>
    <row r="159" spans="1:13" x14ac:dyDescent="0.25">
      <c r="A159" s="10"/>
      <c r="B159" s="10"/>
      <c r="C159" s="10"/>
      <c r="D159" s="16"/>
      <c r="E159" s="10"/>
      <c r="F159" s="10"/>
      <c r="G159" s="10"/>
      <c r="H159" s="10"/>
      <c r="I159" s="10"/>
      <c r="J159" s="10"/>
      <c r="K159" s="8"/>
      <c r="L159" s="10"/>
      <c r="M159" s="10"/>
    </row>
    <row r="160" spans="1:13" x14ac:dyDescent="0.25">
      <c r="A160" s="10"/>
      <c r="B160" s="10"/>
      <c r="C160" s="10"/>
      <c r="D160" s="16"/>
      <c r="E160" s="10"/>
      <c r="F160" s="10"/>
      <c r="G160" s="10"/>
      <c r="H160" s="10"/>
      <c r="I160" s="10"/>
      <c r="J160" s="10"/>
      <c r="K160" s="8"/>
      <c r="L160" s="10"/>
      <c r="M160" s="10"/>
    </row>
    <row r="161" spans="1:13" x14ac:dyDescent="0.25">
      <c r="A161" s="10"/>
      <c r="B161" s="10"/>
      <c r="C161" s="10"/>
      <c r="D161" s="16"/>
      <c r="E161" s="10"/>
      <c r="F161" s="10"/>
      <c r="G161" s="10"/>
      <c r="H161" s="10"/>
      <c r="I161" s="10"/>
      <c r="J161" s="10"/>
      <c r="K161" s="8"/>
      <c r="L161" s="10"/>
      <c r="M161" s="10"/>
    </row>
    <row r="162" spans="1:13" x14ac:dyDescent="0.25">
      <c r="A162" s="10"/>
      <c r="B162" s="10"/>
      <c r="C162" s="10"/>
      <c r="D162" s="16"/>
      <c r="E162" s="10"/>
      <c r="F162" s="10"/>
      <c r="G162" s="10"/>
      <c r="H162" s="10"/>
      <c r="I162" s="10"/>
      <c r="J162" s="10"/>
      <c r="K162" s="8"/>
      <c r="L162" s="10"/>
      <c r="M162" s="10"/>
    </row>
  </sheetData>
  <sortState xmlns:xlrd2="http://schemas.microsoft.com/office/spreadsheetml/2017/richdata2" ref="A4:K88">
    <sortCondition ref="A4"/>
  </sortState>
  <mergeCells count="13">
    <mergeCell ref="N122:O122"/>
    <mergeCell ref="E1:G1"/>
    <mergeCell ref="K90:K91"/>
    <mergeCell ref="A98:L98"/>
    <mergeCell ref="A95:I95"/>
    <mergeCell ref="B1:B2"/>
    <mergeCell ref="C1:C2"/>
    <mergeCell ref="D1:D2"/>
    <mergeCell ref="A1:A2"/>
    <mergeCell ref="K1:K2"/>
    <mergeCell ref="I1:I2"/>
    <mergeCell ref="J1:J2"/>
    <mergeCell ref="H1:H2"/>
  </mergeCells>
  <printOptions horizontalCentered="1" verticalCentered="1"/>
  <pageMargins left="0.70866141732283472" right="0.70866141732283472" top="0.35433070866141736" bottom="0.35433070866141736" header="0.31496062992125984" footer="0.31496062992125984"/>
  <pageSetup paperSize="9" scale="40" fitToHeight="6" orientation="landscape" r:id="rId1"/>
  <headerFooter>
    <oddFooter>עמוד &amp;P מתוך &amp;N</oddFooter>
  </headerFooter>
  <rowBreaks count="3" manualBreakCount="3">
    <brk id="30" max="11" man="1"/>
    <brk id="68" max="11" man="1"/>
    <brk id="9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L64"/>
  <sheetViews>
    <sheetView rightToLeft="1" topLeftCell="A18" zoomScale="110" zoomScaleNormal="110" workbookViewId="0">
      <pane xSplit="1" topLeftCell="F1" activePane="topRight" state="frozen"/>
      <selection pane="topRight" activeCell="E27" sqref="E27:H27"/>
    </sheetView>
  </sheetViews>
  <sheetFormatPr defaultColWidth="8.625" defaultRowHeight="15" x14ac:dyDescent="0.2"/>
  <cols>
    <col min="1" max="1" width="52" style="51" customWidth="1"/>
    <col min="2" max="2" width="11.125" style="51" bestFit="1" customWidth="1"/>
    <col min="3" max="4" width="15.375" style="51" customWidth="1"/>
    <col min="5" max="6" width="8.625" style="67"/>
    <col min="7" max="7" width="13.125" style="67" customWidth="1"/>
    <col min="8" max="8" width="23.625" style="67" customWidth="1"/>
    <col min="9" max="9" width="19.625" style="68" customWidth="1"/>
    <col min="10" max="10" width="12.875" style="51" customWidth="1"/>
    <col min="11" max="11" width="46.25" style="51" bestFit="1" customWidth="1"/>
    <col min="12" max="12" width="11.125" style="51" bestFit="1" customWidth="1"/>
    <col min="13" max="248" width="8.625" style="51"/>
    <col min="249" max="249" width="52" style="51" customWidth="1"/>
    <col min="250" max="250" width="7.25" style="51" bestFit="1" customWidth="1"/>
    <col min="251" max="251" width="42.25" style="51" bestFit="1" customWidth="1"/>
    <col min="252" max="252" width="9.875" style="51" customWidth="1"/>
    <col min="253" max="253" width="8.625" style="51"/>
    <col min="254" max="254" width="7.75" style="51" bestFit="1" customWidth="1"/>
    <col min="255" max="259" width="15.375" style="51" customWidth="1"/>
    <col min="260" max="263" width="8.625" style="51"/>
    <col min="264" max="264" width="16.5" style="51" customWidth="1"/>
    <col min="265" max="265" width="17.375" style="51" customWidth="1"/>
    <col min="266" max="266" width="12.875" style="51" customWidth="1"/>
    <col min="267" max="504" width="8.625" style="51"/>
    <col min="505" max="505" width="52" style="51" customWidth="1"/>
    <col min="506" max="506" width="7.25" style="51" bestFit="1" customWidth="1"/>
    <col min="507" max="507" width="42.25" style="51" bestFit="1" customWidth="1"/>
    <col min="508" max="508" width="9.875" style="51" customWidth="1"/>
    <col min="509" max="509" width="8.625" style="51"/>
    <col min="510" max="510" width="7.75" style="51" bestFit="1" customWidth="1"/>
    <col min="511" max="515" width="15.375" style="51" customWidth="1"/>
    <col min="516" max="519" width="8.625" style="51"/>
    <col min="520" max="520" width="16.5" style="51" customWidth="1"/>
    <col min="521" max="521" width="17.375" style="51" customWidth="1"/>
    <col min="522" max="522" width="12.875" style="51" customWidth="1"/>
    <col min="523" max="760" width="8.625" style="51"/>
    <col min="761" max="761" width="52" style="51" customWidth="1"/>
    <col min="762" max="762" width="7.25" style="51" bestFit="1" customWidth="1"/>
    <col min="763" max="763" width="42.25" style="51" bestFit="1" customWidth="1"/>
    <col min="764" max="764" width="9.875" style="51" customWidth="1"/>
    <col min="765" max="765" width="8.625" style="51"/>
    <col min="766" max="766" width="7.75" style="51" bestFit="1" customWidth="1"/>
    <col min="767" max="771" width="15.375" style="51" customWidth="1"/>
    <col min="772" max="775" width="8.625" style="51"/>
    <col min="776" max="776" width="16.5" style="51" customWidth="1"/>
    <col min="777" max="777" width="17.375" style="51" customWidth="1"/>
    <col min="778" max="778" width="12.875" style="51" customWidth="1"/>
    <col min="779" max="1016" width="8.625" style="51"/>
    <col min="1017" max="1017" width="52" style="51" customWidth="1"/>
    <col min="1018" max="1018" width="7.25" style="51" bestFit="1" customWidth="1"/>
    <col min="1019" max="1019" width="42.25" style="51" bestFit="1" customWidth="1"/>
    <col min="1020" max="1020" width="9.875" style="51" customWidth="1"/>
    <col min="1021" max="1021" width="8.625" style="51"/>
    <col min="1022" max="1022" width="7.75" style="51" bestFit="1" customWidth="1"/>
    <col min="1023" max="1027" width="15.375" style="51" customWidth="1"/>
    <col min="1028" max="1031" width="8.625" style="51"/>
    <col min="1032" max="1032" width="16.5" style="51" customWidth="1"/>
    <col min="1033" max="1033" width="17.375" style="51" customWidth="1"/>
    <col min="1034" max="1034" width="12.875" style="51" customWidth="1"/>
    <col min="1035" max="1272" width="8.625" style="51"/>
    <col min="1273" max="1273" width="52" style="51" customWidth="1"/>
    <col min="1274" max="1274" width="7.25" style="51" bestFit="1" customWidth="1"/>
    <col min="1275" max="1275" width="42.25" style="51" bestFit="1" customWidth="1"/>
    <col min="1276" max="1276" width="9.875" style="51" customWidth="1"/>
    <col min="1277" max="1277" width="8.625" style="51"/>
    <col min="1278" max="1278" width="7.75" style="51" bestFit="1" customWidth="1"/>
    <col min="1279" max="1283" width="15.375" style="51" customWidth="1"/>
    <col min="1284" max="1287" width="8.625" style="51"/>
    <col min="1288" max="1288" width="16.5" style="51" customWidth="1"/>
    <col min="1289" max="1289" width="17.375" style="51" customWidth="1"/>
    <col min="1290" max="1290" width="12.875" style="51" customWidth="1"/>
    <col min="1291" max="1528" width="8.625" style="51"/>
    <col min="1529" max="1529" width="52" style="51" customWidth="1"/>
    <col min="1530" max="1530" width="7.25" style="51" bestFit="1" customWidth="1"/>
    <col min="1531" max="1531" width="42.25" style="51" bestFit="1" customWidth="1"/>
    <col min="1532" max="1532" width="9.875" style="51" customWidth="1"/>
    <col min="1533" max="1533" width="8.625" style="51"/>
    <col min="1534" max="1534" width="7.75" style="51" bestFit="1" customWidth="1"/>
    <col min="1535" max="1539" width="15.375" style="51" customWidth="1"/>
    <col min="1540" max="1543" width="8.625" style="51"/>
    <col min="1544" max="1544" width="16.5" style="51" customWidth="1"/>
    <col min="1545" max="1545" width="17.375" style="51" customWidth="1"/>
    <col min="1546" max="1546" width="12.875" style="51" customWidth="1"/>
    <col min="1547" max="1784" width="8.625" style="51"/>
    <col min="1785" max="1785" width="52" style="51" customWidth="1"/>
    <col min="1786" max="1786" width="7.25" style="51" bestFit="1" customWidth="1"/>
    <col min="1787" max="1787" width="42.25" style="51" bestFit="1" customWidth="1"/>
    <col min="1788" max="1788" width="9.875" style="51" customWidth="1"/>
    <col min="1789" max="1789" width="8.625" style="51"/>
    <col min="1790" max="1790" width="7.75" style="51" bestFit="1" customWidth="1"/>
    <col min="1791" max="1795" width="15.375" style="51" customWidth="1"/>
    <col min="1796" max="1799" width="8.625" style="51"/>
    <col min="1800" max="1800" width="16.5" style="51" customWidth="1"/>
    <col min="1801" max="1801" width="17.375" style="51" customWidth="1"/>
    <col min="1802" max="1802" width="12.875" style="51" customWidth="1"/>
    <col min="1803" max="2040" width="8.625" style="51"/>
    <col min="2041" max="2041" width="52" style="51" customWidth="1"/>
    <col min="2042" max="2042" width="7.25" style="51" bestFit="1" customWidth="1"/>
    <col min="2043" max="2043" width="42.25" style="51" bestFit="1" customWidth="1"/>
    <col min="2044" max="2044" width="9.875" style="51" customWidth="1"/>
    <col min="2045" max="2045" width="8.625" style="51"/>
    <col min="2046" max="2046" width="7.75" style="51" bestFit="1" customWidth="1"/>
    <col min="2047" max="2051" width="15.375" style="51" customWidth="1"/>
    <col min="2052" max="2055" width="8.625" style="51"/>
    <col min="2056" max="2056" width="16.5" style="51" customWidth="1"/>
    <col min="2057" max="2057" width="17.375" style="51" customWidth="1"/>
    <col min="2058" max="2058" width="12.875" style="51" customWidth="1"/>
    <col min="2059" max="2296" width="8.625" style="51"/>
    <col min="2297" max="2297" width="52" style="51" customWidth="1"/>
    <col min="2298" max="2298" width="7.25" style="51" bestFit="1" customWidth="1"/>
    <col min="2299" max="2299" width="42.25" style="51" bestFit="1" customWidth="1"/>
    <col min="2300" max="2300" width="9.875" style="51" customWidth="1"/>
    <col min="2301" max="2301" width="8.625" style="51"/>
    <col min="2302" max="2302" width="7.75" style="51" bestFit="1" customWidth="1"/>
    <col min="2303" max="2307" width="15.375" style="51" customWidth="1"/>
    <col min="2308" max="2311" width="8.625" style="51"/>
    <col min="2312" max="2312" width="16.5" style="51" customWidth="1"/>
    <col min="2313" max="2313" width="17.375" style="51" customWidth="1"/>
    <col min="2314" max="2314" width="12.875" style="51" customWidth="1"/>
    <col min="2315" max="2552" width="8.625" style="51"/>
    <col min="2553" max="2553" width="52" style="51" customWidth="1"/>
    <col min="2554" max="2554" width="7.25" style="51" bestFit="1" customWidth="1"/>
    <col min="2555" max="2555" width="42.25" style="51" bestFit="1" customWidth="1"/>
    <col min="2556" max="2556" width="9.875" style="51" customWidth="1"/>
    <col min="2557" max="2557" width="8.625" style="51"/>
    <col min="2558" max="2558" width="7.75" style="51" bestFit="1" customWidth="1"/>
    <col min="2559" max="2563" width="15.375" style="51" customWidth="1"/>
    <col min="2564" max="2567" width="8.625" style="51"/>
    <col min="2568" max="2568" width="16.5" style="51" customWidth="1"/>
    <col min="2569" max="2569" width="17.375" style="51" customWidth="1"/>
    <col min="2570" max="2570" width="12.875" style="51" customWidth="1"/>
    <col min="2571" max="2808" width="8.625" style="51"/>
    <col min="2809" max="2809" width="52" style="51" customWidth="1"/>
    <col min="2810" max="2810" width="7.25" style="51" bestFit="1" customWidth="1"/>
    <col min="2811" max="2811" width="42.25" style="51" bestFit="1" customWidth="1"/>
    <col min="2812" max="2812" width="9.875" style="51" customWidth="1"/>
    <col min="2813" max="2813" width="8.625" style="51"/>
    <col min="2814" max="2814" width="7.75" style="51" bestFit="1" customWidth="1"/>
    <col min="2815" max="2819" width="15.375" style="51" customWidth="1"/>
    <col min="2820" max="2823" width="8.625" style="51"/>
    <col min="2824" max="2824" width="16.5" style="51" customWidth="1"/>
    <col min="2825" max="2825" width="17.375" style="51" customWidth="1"/>
    <col min="2826" max="2826" width="12.875" style="51" customWidth="1"/>
    <col min="2827" max="3064" width="8.625" style="51"/>
    <col min="3065" max="3065" width="52" style="51" customWidth="1"/>
    <col min="3066" max="3066" width="7.25" style="51" bestFit="1" customWidth="1"/>
    <col min="3067" max="3067" width="42.25" style="51" bestFit="1" customWidth="1"/>
    <col min="3068" max="3068" width="9.875" style="51" customWidth="1"/>
    <col min="3069" max="3069" width="8.625" style="51"/>
    <col min="3070" max="3070" width="7.75" style="51" bestFit="1" customWidth="1"/>
    <col min="3071" max="3075" width="15.375" style="51" customWidth="1"/>
    <col min="3076" max="3079" width="8.625" style="51"/>
    <col min="3080" max="3080" width="16.5" style="51" customWidth="1"/>
    <col min="3081" max="3081" width="17.375" style="51" customWidth="1"/>
    <col min="3082" max="3082" width="12.875" style="51" customWidth="1"/>
    <col min="3083" max="3320" width="8.625" style="51"/>
    <col min="3321" max="3321" width="52" style="51" customWidth="1"/>
    <col min="3322" max="3322" width="7.25" style="51" bestFit="1" customWidth="1"/>
    <col min="3323" max="3323" width="42.25" style="51" bestFit="1" customWidth="1"/>
    <col min="3324" max="3324" width="9.875" style="51" customWidth="1"/>
    <col min="3325" max="3325" width="8.625" style="51"/>
    <col min="3326" max="3326" width="7.75" style="51" bestFit="1" customWidth="1"/>
    <col min="3327" max="3331" width="15.375" style="51" customWidth="1"/>
    <col min="3332" max="3335" width="8.625" style="51"/>
    <col min="3336" max="3336" width="16.5" style="51" customWidth="1"/>
    <col min="3337" max="3337" width="17.375" style="51" customWidth="1"/>
    <col min="3338" max="3338" width="12.875" style="51" customWidth="1"/>
    <col min="3339" max="3576" width="8.625" style="51"/>
    <col min="3577" max="3577" width="52" style="51" customWidth="1"/>
    <col min="3578" max="3578" width="7.25" style="51" bestFit="1" customWidth="1"/>
    <col min="3579" max="3579" width="42.25" style="51" bestFit="1" customWidth="1"/>
    <col min="3580" max="3580" width="9.875" style="51" customWidth="1"/>
    <col min="3581" max="3581" width="8.625" style="51"/>
    <col min="3582" max="3582" width="7.75" style="51" bestFit="1" customWidth="1"/>
    <col min="3583" max="3587" width="15.375" style="51" customWidth="1"/>
    <col min="3588" max="3591" width="8.625" style="51"/>
    <col min="3592" max="3592" width="16.5" style="51" customWidth="1"/>
    <col min="3593" max="3593" width="17.375" style="51" customWidth="1"/>
    <col min="3594" max="3594" width="12.875" style="51" customWidth="1"/>
    <col min="3595" max="3832" width="8.625" style="51"/>
    <col min="3833" max="3833" width="52" style="51" customWidth="1"/>
    <col min="3834" max="3834" width="7.25" style="51" bestFit="1" customWidth="1"/>
    <col min="3835" max="3835" width="42.25" style="51" bestFit="1" customWidth="1"/>
    <col min="3836" max="3836" width="9.875" style="51" customWidth="1"/>
    <col min="3837" max="3837" width="8.625" style="51"/>
    <col min="3838" max="3838" width="7.75" style="51" bestFit="1" customWidth="1"/>
    <col min="3839" max="3843" width="15.375" style="51" customWidth="1"/>
    <col min="3844" max="3847" width="8.625" style="51"/>
    <col min="3848" max="3848" width="16.5" style="51" customWidth="1"/>
    <col min="3849" max="3849" width="17.375" style="51" customWidth="1"/>
    <col min="3850" max="3850" width="12.875" style="51" customWidth="1"/>
    <col min="3851" max="4088" width="8.625" style="51"/>
    <col min="4089" max="4089" width="52" style="51" customWidth="1"/>
    <col min="4090" max="4090" width="7.25" style="51" bestFit="1" customWidth="1"/>
    <col min="4091" max="4091" width="42.25" style="51" bestFit="1" customWidth="1"/>
    <col min="4092" max="4092" width="9.875" style="51" customWidth="1"/>
    <col min="4093" max="4093" width="8.625" style="51"/>
    <col min="4094" max="4094" width="7.75" style="51" bestFit="1" customWidth="1"/>
    <col min="4095" max="4099" width="15.375" style="51" customWidth="1"/>
    <col min="4100" max="4103" width="8.625" style="51"/>
    <col min="4104" max="4104" width="16.5" style="51" customWidth="1"/>
    <col min="4105" max="4105" width="17.375" style="51" customWidth="1"/>
    <col min="4106" max="4106" width="12.875" style="51" customWidth="1"/>
    <col min="4107" max="4344" width="8.625" style="51"/>
    <col min="4345" max="4345" width="52" style="51" customWidth="1"/>
    <col min="4346" max="4346" width="7.25" style="51" bestFit="1" customWidth="1"/>
    <col min="4347" max="4347" width="42.25" style="51" bestFit="1" customWidth="1"/>
    <col min="4348" max="4348" width="9.875" style="51" customWidth="1"/>
    <col min="4349" max="4349" width="8.625" style="51"/>
    <col min="4350" max="4350" width="7.75" style="51" bestFit="1" customWidth="1"/>
    <col min="4351" max="4355" width="15.375" style="51" customWidth="1"/>
    <col min="4356" max="4359" width="8.625" style="51"/>
    <col min="4360" max="4360" width="16.5" style="51" customWidth="1"/>
    <col min="4361" max="4361" width="17.375" style="51" customWidth="1"/>
    <col min="4362" max="4362" width="12.875" style="51" customWidth="1"/>
    <col min="4363" max="4600" width="8.625" style="51"/>
    <col min="4601" max="4601" width="52" style="51" customWidth="1"/>
    <col min="4602" max="4602" width="7.25" style="51" bestFit="1" customWidth="1"/>
    <col min="4603" max="4603" width="42.25" style="51" bestFit="1" customWidth="1"/>
    <col min="4604" max="4604" width="9.875" style="51" customWidth="1"/>
    <col min="4605" max="4605" width="8.625" style="51"/>
    <col min="4606" max="4606" width="7.75" style="51" bestFit="1" customWidth="1"/>
    <col min="4607" max="4611" width="15.375" style="51" customWidth="1"/>
    <col min="4612" max="4615" width="8.625" style="51"/>
    <col min="4616" max="4616" width="16.5" style="51" customWidth="1"/>
    <col min="4617" max="4617" width="17.375" style="51" customWidth="1"/>
    <col min="4618" max="4618" width="12.875" style="51" customWidth="1"/>
    <col min="4619" max="4856" width="8.625" style="51"/>
    <col min="4857" max="4857" width="52" style="51" customWidth="1"/>
    <col min="4858" max="4858" width="7.25" style="51" bestFit="1" customWidth="1"/>
    <col min="4859" max="4859" width="42.25" style="51" bestFit="1" customWidth="1"/>
    <col min="4860" max="4860" width="9.875" style="51" customWidth="1"/>
    <col min="4861" max="4861" width="8.625" style="51"/>
    <col min="4862" max="4862" width="7.75" style="51" bestFit="1" customWidth="1"/>
    <col min="4863" max="4867" width="15.375" style="51" customWidth="1"/>
    <col min="4868" max="4871" width="8.625" style="51"/>
    <col min="4872" max="4872" width="16.5" style="51" customWidth="1"/>
    <col min="4873" max="4873" width="17.375" style="51" customWidth="1"/>
    <col min="4874" max="4874" width="12.875" style="51" customWidth="1"/>
    <col min="4875" max="5112" width="8.625" style="51"/>
    <col min="5113" max="5113" width="52" style="51" customWidth="1"/>
    <col min="5114" max="5114" width="7.25" style="51" bestFit="1" customWidth="1"/>
    <col min="5115" max="5115" width="42.25" style="51" bestFit="1" customWidth="1"/>
    <col min="5116" max="5116" width="9.875" style="51" customWidth="1"/>
    <col min="5117" max="5117" width="8.625" style="51"/>
    <col min="5118" max="5118" width="7.75" style="51" bestFit="1" customWidth="1"/>
    <col min="5119" max="5123" width="15.375" style="51" customWidth="1"/>
    <col min="5124" max="5127" width="8.625" style="51"/>
    <col min="5128" max="5128" width="16.5" style="51" customWidth="1"/>
    <col min="5129" max="5129" width="17.375" style="51" customWidth="1"/>
    <col min="5130" max="5130" width="12.875" style="51" customWidth="1"/>
    <col min="5131" max="5368" width="8.625" style="51"/>
    <col min="5369" max="5369" width="52" style="51" customWidth="1"/>
    <col min="5370" max="5370" width="7.25" style="51" bestFit="1" customWidth="1"/>
    <col min="5371" max="5371" width="42.25" style="51" bestFit="1" customWidth="1"/>
    <col min="5372" max="5372" width="9.875" style="51" customWidth="1"/>
    <col min="5373" max="5373" width="8.625" style="51"/>
    <col min="5374" max="5374" width="7.75" style="51" bestFit="1" customWidth="1"/>
    <col min="5375" max="5379" width="15.375" style="51" customWidth="1"/>
    <col min="5380" max="5383" width="8.625" style="51"/>
    <col min="5384" max="5384" width="16.5" style="51" customWidth="1"/>
    <col min="5385" max="5385" width="17.375" style="51" customWidth="1"/>
    <col min="5386" max="5386" width="12.875" style="51" customWidth="1"/>
    <col min="5387" max="5624" width="8.625" style="51"/>
    <col min="5625" max="5625" width="52" style="51" customWidth="1"/>
    <col min="5626" max="5626" width="7.25" style="51" bestFit="1" customWidth="1"/>
    <col min="5627" max="5627" width="42.25" style="51" bestFit="1" customWidth="1"/>
    <col min="5628" max="5628" width="9.875" style="51" customWidth="1"/>
    <col min="5629" max="5629" width="8.625" style="51"/>
    <col min="5630" max="5630" width="7.75" style="51" bestFit="1" customWidth="1"/>
    <col min="5631" max="5635" width="15.375" style="51" customWidth="1"/>
    <col min="5636" max="5639" width="8.625" style="51"/>
    <col min="5640" max="5640" width="16.5" style="51" customWidth="1"/>
    <col min="5641" max="5641" width="17.375" style="51" customWidth="1"/>
    <col min="5642" max="5642" width="12.875" style="51" customWidth="1"/>
    <col min="5643" max="5880" width="8.625" style="51"/>
    <col min="5881" max="5881" width="52" style="51" customWidth="1"/>
    <col min="5882" max="5882" width="7.25" style="51" bestFit="1" customWidth="1"/>
    <col min="5883" max="5883" width="42.25" style="51" bestFit="1" customWidth="1"/>
    <col min="5884" max="5884" width="9.875" style="51" customWidth="1"/>
    <col min="5885" max="5885" width="8.625" style="51"/>
    <col min="5886" max="5886" width="7.75" style="51" bestFit="1" customWidth="1"/>
    <col min="5887" max="5891" width="15.375" style="51" customWidth="1"/>
    <col min="5892" max="5895" width="8.625" style="51"/>
    <col min="5896" max="5896" width="16.5" style="51" customWidth="1"/>
    <col min="5897" max="5897" width="17.375" style="51" customWidth="1"/>
    <col min="5898" max="5898" width="12.875" style="51" customWidth="1"/>
    <col min="5899" max="6136" width="8.625" style="51"/>
    <col min="6137" max="6137" width="52" style="51" customWidth="1"/>
    <col min="6138" max="6138" width="7.25" style="51" bestFit="1" customWidth="1"/>
    <col min="6139" max="6139" width="42.25" style="51" bestFit="1" customWidth="1"/>
    <col min="6140" max="6140" width="9.875" style="51" customWidth="1"/>
    <col min="6141" max="6141" width="8.625" style="51"/>
    <col min="6142" max="6142" width="7.75" style="51" bestFit="1" customWidth="1"/>
    <col min="6143" max="6147" width="15.375" style="51" customWidth="1"/>
    <col min="6148" max="6151" width="8.625" style="51"/>
    <col min="6152" max="6152" width="16.5" style="51" customWidth="1"/>
    <col min="6153" max="6153" width="17.375" style="51" customWidth="1"/>
    <col min="6154" max="6154" width="12.875" style="51" customWidth="1"/>
    <col min="6155" max="6392" width="8.625" style="51"/>
    <col min="6393" max="6393" width="52" style="51" customWidth="1"/>
    <col min="6394" max="6394" width="7.25" style="51" bestFit="1" customWidth="1"/>
    <col min="6395" max="6395" width="42.25" style="51" bestFit="1" customWidth="1"/>
    <col min="6396" max="6396" width="9.875" style="51" customWidth="1"/>
    <col min="6397" max="6397" width="8.625" style="51"/>
    <col min="6398" max="6398" width="7.75" style="51" bestFit="1" customWidth="1"/>
    <col min="6399" max="6403" width="15.375" style="51" customWidth="1"/>
    <col min="6404" max="6407" width="8.625" style="51"/>
    <col min="6408" max="6408" width="16.5" style="51" customWidth="1"/>
    <col min="6409" max="6409" width="17.375" style="51" customWidth="1"/>
    <col min="6410" max="6410" width="12.875" style="51" customWidth="1"/>
    <col min="6411" max="6648" width="8.625" style="51"/>
    <col min="6649" max="6649" width="52" style="51" customWidth="1"/>
    <col min="6650" max="6650" width="7.25" style="51" bestFit="1" customWidth="1"/>
    <col min="6651" max="6651" width="42.25" style="51" bestFit="1" customWidth="1"/>
    <col min="6652" max="6652" width="9.875" style="51" customWidth="1"/>
    <col min="6653" max="6653" width="8.625" style="51"/>
    <col min="6654" max="6654" width="7.75" style="51" bestFit="1" customWidth="1"/>
    <col min="6655" max="6659" width="15.375" style="51" customWidth="1"/>
    <col min="6660" max="6663" width="8.625" style="51"/>
    <col min="6664" max="6664" width="16.5" style="51" customWidth="1"/>
    <col min="6665" max="6665" width="17.375" style="51" customWidth="1"/>
    <col min="6666" max="6666" width="12.875" style="51" customWidth="1"/>
    <col min="6667" max="6904" width="8.625" style="51"/>
    <col min="6905" max="6905" width="52" style="51" customWidth="1"/>
    <col min="6906" max="6906" width="7.25" style="51" bestFit="1" customWidth="1"/>
    <col min="6907" max="6907" width="42.25" style="51" bestFit="1" customWidth="1"/>
    <col min="6908" max="6908" width="9.875" style="51" customWidth="1"/>
    <col min="6909" max="6909" width="8.625" style="51"/>
    <col min="6910" max="6910" width="7.75" style="51" bestFit="1" customWidth="1"/>
    <col min="6911" max="6915" width="15.375" style="51" customWidth="1"/>
    <col min="6916" max="6919" width="8.625" style="51"/>
    <col min="6920" max="6920" width="16.5" style="51" customWidth="1"/>
    <col min="6921" max="6921" width="17.375" style="51" customWidth="1"/>
    <col min="6922" max="6922" width="12.875" style="51" customWidth="1"/>
    <col min="6923" max="7160" width="8.625" style="51"/>
    <col min="7161" max="7161" width="52" style="51" customWidth="1"/>
    <col min="7162" max="7162" width="7.25" style="51" bestFit="1" customWidth="1"/>
    <col min="7163" max="7163" width="42.25" style="51" bestFit="1" customWidth="1"/>
    <col min="7164" max="7164" width="9.875" style="51" customWidth="1"/>
    <col min="7165" max="7165" width="8.625" style="51"/>
    <col min="7166" max="7166" width="7.75" style="51" bestFit="1" customWidth="1"/>
    <col min="7167" max="7171" width="15.375" style="51" customWidth="1"/>
    <col min="7172" max="7175" width="8.625" style="51"/>
    <col min="7176" max="7176" width="16.5" style="51" customWidth="1"/>
    <col min="7177" max="7177" width="17.375" style="51" customWidth="1"/>
    <col min="7178" max="7178" width="12.875" style="51" customWidth="1"/>
    <col min="7179" max="7416" width="8.625" style="51"/>
    <col min="7417" max="7417" width="52" style="51" customWidth="1"/>
    <col min="7418" max="7418" width="7.25" style="51" bestFit="1" customWidth="1"/>
    <col min="7419" max="7419" width="42.25" style="51" bestFit="1" customWidth="1"/>
    <col min="7420" max="7420" width="9.875" style="51" customWidth="1"/>
    <col min="7421" max="7421" width="8.625" style="51"/>
    <col min="7422" max="7422" width="7.75" style="51" bestFit="1" customWidth="1"/>
    <col min="7423" max="7427" width="15.375" style="51" customWidth="1"/>
    <col min="7428" max="7431" width="8.625" style="51"/>
    <col min="7432" max="7432" width="16.5" style="51" customWidth="1"/>
    <col min="7433" max="7433" width="17.375" style="51" customWidth="1"/>
    <col min="7434" max="7434" width="12.875" style="51" customWidth="1"/>
    <col min="7435" max="7672" width="8.625" style="51"/>
    <col min="7673" max="7673" width="52" style="51" customWidth="1"/>
    <col min="7674" max="7674" width="7.25" style="51" bestFit="1" customWidth="1"/>
    <col min="7675" max="7675" width="42.25" style="51" bestFit="1" customWidth="1"/>
    <col min="7676" max="7676" width="9.875" style="51" customWidth="1"/>
    <col min="7677" max="7677" width="8.625" style="51"/>
    <col min="7678" max="7678" width="7.75" style="51" bestFit="1" customWidth="1"/>
    <col min="7679" max="7683" width="15.375" style="51" customWidth="1"/>
    <col min="7684" max="7687" width="8.625" style="51"/>
    <col min="7688" max="7688" width="16.5" style="51" customWidth="1"/>
    <col min="7689" max="7689" width="17.375" style="51" customWidth="1"/>
    <col min="7690" max="7690" width="12.875" style="51" customWidth="1"/>
    <col min="7691" max="7928" width="8.625" style="51"/>
    <col min="7929" max="7929" width="52" style="51" customWidth="1"/>
    <col min="7930" max="7930" width="7.25" style="51" bestFit="1" customWidth="1"/>
    <col min="7931" max="7931" width="42.25" style="51" bestFit="1" customWidth="1"/>
    <col min="7932" max="7932" width="9.875" style="51" customWidth="1"/>
    <col min="7933" max="7933" width="8.625" style="51"/>
    <col min="7934" max="7934" width="7.75" style="51" bestFit="1" customWidth="1"/>
    <col min="7935" max="7939" width="15.375" style="51" customWidth="1"/>
    <col min="7940" max="7943" width="8.625" style="51"/>
    <col min="7944" max="7944" width="16.5" style="51" customWidth="1"/>
    <col min="7945" max="7945" width="17.375" style="51" customWidth="1"/>
    <col min="7946" max="7946" width="12.875" style="51" customWidth="1"/>
    <col min="7947" max="8184" width="8.625" style="51"/>
    <col min="8185" max="8185" width="52" style="51" customWidth="1"/>
    <col min="8186" max="8186" width="7.25" style="51" bestFit="1" customWidth="1"/>
    <col min="8187" max="8187" width="42.25" style="51" bestFit="1" customWidth="1"/>
    <col min="8188" max="8188" width="9.875" style="51" customWidth="1"/>
    <col min="8189" max="8189" width="8.625" style="51"/>
    <col min="8190" max="8190" width="7.75" style="51" bestFit="1" customWidth="1"/>
    <col min="8191" max="8195" width="15.375" style="51" customWidth="1"/>
    <col min="8196" max="8199" width="8.625" style="51"/>
    <col min="8200" max="8200" width="16.5" style="51" customWidth="1"/>
    <col min="8201" max="8201" width="17.375" style="51" customWidth="1"/>
    <col min="8202" max="8202" width="12.875" style="51" customWidth="1"/>
    <col min="8203" max="8440" width="8.625" style="51"/>
    <col min="8441" max="8441" width="52" style="51" customWidth="1"/>
    <col min="8442" max="8442" width="7.25" style="51" bestFit="1" customWidth="1"/>
    <col min="8443" max="8443" width="42.25" style="51" bestFit="1" customWidth="1"/>
    <col min="8444" max="8444" width="9.875" style="51" customWidth="1"/>
    <col min="8445" max="8445" width="8.625" style="51"/>
    <col min="8446" max="8446" width="7.75" style="51" bestFit="1" customWidth="1"/>
    <col min="8447" max="8451" width="15.375" style="51" customWidth="1"/>
    <col min="8452" max="8455" width="8.625" style="51"/>
    <col min="8456" max="8456" width="16.5" style="51" customWidth="1"/>
    <col min="8457" max="8457" width="17.375" style="51" customWidth="1"/>
    <col min="8458" max="8458" width="12.875" style="51" customWidth="1"/>
    <col min="8459" max="8696" width="8.625" style="51"/>
    <col min="8697" max="8697" width="52" style="51" customWidth="1"/>
    <col min="8698" max="8698" width="7.25" style="51" bestFit="1" customWidth="1"/>
    <col min="8699" max="8699" width="42.25" style="51" bestFit="1" customWidth="1"/>
    <col min="8700" max="8700" width="9.875" style="51" customWidth="1"/>
    <col min="8701" max="8701" width="8.625" style="51"/>
    <col min="8702" max="8702" width="7.75" style="51" bestFit="1" customWidth="1"/>
    <col min="8703" max="8707" width="15.375" style="51" customWidth="1"/>
    <col min="8708" max="8711" width="8.625" style="51"/>
    <col min="8712" max="8712" width="16.5" style="51" customWidth="1"/>
    <col min="8713" max="8713" width="17.375" style="51" customWidth="1"/>
    <col min="8714" max="8714" width="12.875" style="51" customWidth="1"/>
    <col min="8715" max="8952" width="8.625" style="51"/>
    <col min="8953" max="8953" width="52" style="51" customWidth="1"/>
    <col min="8954" max="8954" width="7.25" style="51" bestFit="1" customWidth="1"/>
    <col min="8955" max="8955" width="42.25" style="51" bestFit="1" customWidth="1"/>
    <col min="8956" max="8956" width="9.875" style="51" customWidth="1"/>
    <col min="8957" max="8957" width="8.625" style="51"/>
    <col min="8958" max="8958" width="7.75" style="51" bestFit="1" customWidth="1"/>
    <col min="8959" max="8963" width="15.375" style="51" customWidth="1"/>
    <col min="8964" max="8967" width="8.625" style="51"/>
    <col min="8968" max="8968" width="16.5" style="51" customWidth="1"/>
    <col min="8969" max="8969" width="17.375" style="51" customWidth="1"/>
    <col min="8970" max="8970" width="12.875" style="51" customWidth="1"/>
    <col min="8971" max="9208" width="8.625" style="51"/>
    <col min="9209" max="9209" width="52" style="51" customWidth="1"/>
    <col min="9210" max="9210" width="7.25" style="51" bestFit="1" customWidth="1"/>
    <col min="9211" max="9211" width="42.25" style="51" bestFit="1" customWidth="1"/>
    <col min="9212" max="9212" width="9.875" style="51" customWidth="1"/>
    <col min="9213" max="9213" width="8.625" style="51"/>
    <col min="9214" max="9214" width="7.75" style="51" bestFit="1" customWidth="1"/>
    <col min="9215" max="9219" width="15.375" style="51" customWidth="1"/>
    <col min="9220" max="9223" width="8.625" style="51"/>
    <col min="9224" max="9224" width="16.5" style="51" customWidth="1"/>
    <col min="9225" max="9225" width="17.375" style="51" customWidth="1"/>
    <col min="9226" max="9226" width="12.875" style="51" customWidth="1"/>
    <col min="9227" max="9464" width="8.625" style="51"/>
    <col min="9465" max="9465" width="52" style="51" customWidth="1"/>
    <col min="9466" max="9466" width="7.25" style="51" bestFit="1" customWidth="1"/>
    <col min="9467" max="9467" width="42.25" style="51" bestFit="1" customWidth="1"/>
    <col min="9468" max="9468" width="9.875" style="51" customWidth="1"/>
    <col min="9469" max="9469" width="8.625" style="51"/>
    <col min="9470" max="9470" width="7.75" style="51" bestFit="1" customWidth="1"/>
    <col min="9471" max="9475" width="15.375" style="51" customWidth="1"/>
    <col min="9476" max="9479" width="8.625" style="51"/>
    <col min="9480" max="9480" width="16.5" style="51" customWidth="1"/>
    <col min="9481" max="9481" width="17.375" style="51" customWidth="1"/>
    <col min="9482" max="9482" width="12.875" style="51" customWidth="1"/>
    <col min="9483" max="9720" width="8.625" style="51"/>
    <col min="9721" max="9721" width="52" style="51" customWidth="1"/>
    <col min="9722" max="9722" width="7.25" style="51" bestFit="1" customWidth="1"/>
    <col min="9723" max="9723" width="42.25" style="51" bestFit="1" customWidth="1"/>
    <col min="9724" max="9724" width="9.875" style="51" customWidth="1"/>
    <col min="9725" max="9725" width="8.625" style="51"/>
    <col min="9726" max="9726" width="7.75" style="51" bestFit="1" customWidth="1"/>
    <col min="9727" max="9731" width="15.375" style="51" customWidth="1"/>
    <col min="9732" max="9735" width="8.625" style="51"/>
    <col min="9736" max="9736" width="16.5" style="51" customWidth="1"/>
    <col min="9737" max="9737" width="17.375" style="51" customWidth="1"/>
    <col min="9738" max="9738" width="12.875" style="51" customWidth="1"/>
    <col min="9739" max="9976" width="8.625" style="51"/>
    <col min="9977" max="9977" width="52" style="51" customWidth="1"/>
    <col min="9978" max="9978" width="7.25" style="51" bestFit="1" customWidth="1"/>
    <col min="9979" max="9979" width="42.25" style="51" bestFit="1" customWidth="1"/>
    <col min="9980" max="9980" width="9.875" style="51" customWidth="1"/>
    <col min="9981" max="9981" width="8.625" style="51"/>
    <col min="9982" max="9982" width="7.75" style="51" bestFit="1" customWidth="1"/>
    <col min="9983" max="9987" width="15.375" style="51" customWidth="1"/>
    <col min="9988" max="9991" width="8.625" style="51"/>
    <col min="9992" max="9992" width="16.5" style="51" customWidth="1"/>
    <col min="9993" max="9993" width="17.375" style="51" customWidth="1"/>
    <col min="9994" max="9994" width="12.875" style="51" customWidth="1"/>
    <col min="9995" max="10232" width="8.625" style="51"/>
    <col min="10233" max="10233" width="52" style="51" customWidth="1"/>
    <col min="10234" max="10234" width="7.25" style="51" bestFit="1" customWidth="1"/>
    <col min="10235" max="10235" width="42.25" style="51" bestFit="1" customWidth="1"/>
    <col min="10236" max="10236" width="9.875" style="51" customWidth="1"/>
    <col min="10237" max="10237" width="8.625" style="51"/>
    <col min="10238" max="10238" width="7.75" style="51" bestFit="1" customWidth="1"/>
    <col min="10239" max="10243" width="15.375" style="51" customWidth="1"/>
    <col min="10244" max="10247" width="8.625" style="51"/>
    <col min="10248" max="10248" width="16.5" style="51" customWidth="1"/>
    <col min="10249" max="10249" width="17.375" style="51" customWidth="1"/>
    <col min="10250" max="10250" width="12.875" style="51" customWidth="1"/>
    <col min="10251" max="10488" width="8.625" style="51"/>
    <col min="10489" max="10489" width="52" style="51" customWidth="1"/>
    <col min="10490" max="10490" width="7.25" style="51" bestFit="1" customWidth="1"/>
    <col min="10491" max="10491" width="42.25" style="51" bestFit="1" customWidth="1"/>
    <col min="10492" max="10492" width="9.875" style="51" customWidth="1"/>
    <col min="10493" max="10493" width="8.625" style="51"/>
    <col min="10494" max="10494" width="7.75" style="51" bestFit="1" customWidth="1"/>
    <col min="10495" max="10499" width="15.375" style="51" customWidth="1"/>
    <col min="10500" max="10503" width="8.625" style="51"/>
    <col min="10504" max="10504" width="16.5" style="51" customWidth="1"/>
    <col min="10505" max="10505" width="17.375" style="51" customWidth="1"/>
    <col min="10506" max="10506" width="12.875" style="51" customWidth="1"/>
    <col min="10507" max="10744" width="8.625" style="51"/>
    <col min="10745" max="10745" width="52" style="51" customWidth="1"/>
    <col min="10746" max="10746" width="7.25" style="51" bestFit="1" customWidth="1"/>
    <col min="10747" max="10747" width="42.25" style="51" bestFit="1" customWidth="1"/>
    <col min="10748" max="10748" width="9.875" style="51" customWidth="1"/>
    <col min="10749" max="10749" width="8.625" style="51"/>
    <col min="10750" max="10750" width="7.75" style="51" bestFit="1" customWidth="1"/>
    <col min="10751" max="10755" width="15.375" style="51" customWidth="1"/>
    <col min="10756" max="10759" width="8.625" style="51"/>
    <col min="10760" max="10760" width="16.5" style="51" customWidth="1"/>
    <col min="10761" max="10761" width="17.375" style="51" customWidth="1"/>
    <col min="10762" max="10762" width="12.875" style="51" customWidth="1"/>
    <col min="10763" max="11000" width="8.625" style="51"/>
    <col min="11001" max="11001" width="52" style="51" customWidth="1"/>
    <col min="11002" max="11002" width="7.25" style="51" bestFit="1" customWidth="1"/>
    <col min="11003" max="11003" width="42.25" style="51" bestFit="1" customWidth="1"/>
    <col min="11004" max="11004" width="9.875" style="51" customWidth="1"/>
    <col min="11005" max="11005" width="8.625" style="51"/>
    <col min="11006" max="11006" width="7.75" style="51" bestFit="1" customWidth="1"/>
    <col min="11007" max="11011" width="15.375" style="51" customWidth="1"/>
    <col min="11012" max="11015" width="8.625" style="51"/>
    <col min="11016" max="11016" width="16.5" style="51" customWidth="1"/>
    <col min="11017" max="11017" width="17.375" style="51" customWidth="1"/>
    <col min="11018" max="11018" width="12.875" style="51" customWidth="1"/>
    <col min="11019" max="11256" width="8.625" style="51"/>
    <col min="11257" max="11257" width="52" style="51" customWidth="1"/>
    <col min="11258" max="11258" width="7.25" style="51" bestFit="1" customWidth="1"/>
    <col min="11259" max="11259" width="42.25" style="51" bestFit="1" customWidth="1"/>
    <col min="11260" max="11260" width="9.875" style="51" customWidth="1"/>
    <col min="11261" max="11261" width="8.625" style="51"/>
    <col min="11262" max="11262" width="7.75" style="51" bestFit="1" customWidth="1"/>
    <col min="11263" max="11267" width="15.375" style="51" customWidth="1"/>
    <col min="11268" max="11271" width="8.625" style="51"/>
    <col min="11272" max="11272" width="16.5" style="51" customWidth="1"/>
    <col min="11273" max="11273" width="17.375" style="51" customWidth="1"/>
    <col min="11274" max="11274" width="12.875" style="51" customWidth="1"/>
    <col min="11275" max="11512" width="8.625" style="51"/>
    <col min="11513" max="11513" width="52" style="51" customWidth="1"/>
    <col min="11514" max="11514" width="7.25" style="51" bestFit="1" customWidth="1"/>
    <col min="11515" max="11515" width="42.25" style="51" bestFit="1" customWidth="1"/>
    <col min="11516" max="11516" width="9.875" style="51" customWidth="1"/>
    <col min="11517" max="11517" width="8.625" style="51"/>
    <col min="11518" max="11518" width="7.75" style="51" bestFit="1" customWidth="1"/>
    <col min="11519" max="11523" width="15.375" style="51" customWidth="1"/>
    <col min="11524" max="11527" width="8.625" style="51"/>
    <col min="11528" max="11528" width="16.5" style="51" customWidth="1"/>
    <col min="11529" max="11529" width="17.375" style="51" customWidth="1"/>
    <col min="11530" max="11530" width="12.875" style="51" customWidth="1"/>
    <col min="11531" max="11768" width="8.625" style="51"/>
    <col min="11769" max="11769" width="52" style="51" customWidth="1"/>
    <col min="11770" max="11770" width="7.25" style="51" bestFit="1" customWidth="1"/>
    <col min="11771" max="11771" width="42.25" style="51" bestFit="1" customWidth="1"/>
    <col min="11772" max="11772" width="9.875" style="51" customWidth="1"/>
    <col min="11773" max="11773" width="8.625" style="51"/>
    <col min="11774" max="11774" width="7.75" style="51" bestFit="1" customWidth="1"/>
    <col min="11775" max="11779" width="15.375" style="51" customWidth="1"/>
    <col min="11780" max="11783" width="8.625" style="51"/>
    <col min="11784" max="11784" width="16.5" style="51" customWidth="1"/>
    <col min="11785" max="11785" width="17.375" style="51" customWidth="1"/>
    <col min="11786" max="11786" width="12.875" style="51" customWidth="1"/>
    <col min="11787" max="12024" width="8.625" style="51"/>
    <col min="12025" max="12025" width="52" style="51" customWidth="1"/>
    <col min="12026" max="12026" width="7.25" style="51" bestFit="1" customWidth="1"/>
    <col min="12027" max="12027" width="42.25" style="51" bestFit="1" customWidth="1"/>
    <col min="12028" max="12028" width="9.875" style="51" customWidth="1"/>
    <col min="12029" max="12029" width="8.625" style="51"/>
    <col min="12030" max="12030" width="7.75" style="51" bestFit="1" customWidth="1"/>
    <col min="12031" max="12035" width="15.375" style="51" customWidth="1"/>
    <col min="12036" max="12039" width="8.625" style="51"/>
    <col min="12040" max="12040" width="16.5" style="51" customWidth="1"/>
    <col min="12041" max="12041" width="17.375" style="51" customWidth="1"/>
    <col min="12042" max="12042" width="12.875" style="51" customWidth="1"/>
    <col min="12043" max="12280" width="8.625" style="51"/>
    <col min="12281" max="12281" width="52" style="51" customWidth="1"/>
    <col min="12282" max="12282" width="7.25" style="51" bestFit="1" customWidth="1"/>
    <col min="12283" max="12283" width="42.25" style="51" bestFit="1" customWidth="1"/>
    <col min="12284" max="12284" width="9.875" style="51" customWidth="1"/>
    <col min="12285" max="12285" width="8.625" style="51"/>
    <col min="12286" max="12286" width="7.75" style="51" bestFit="1" customWidth="1"/>
    <col min="12287" max="12291" width="15.375" style="51" customWidth="1"/>
    <col min="12292" max="12295" width="8.625" style="51"/>
    <col min="12296" max="12296" width="16.5" style="51" customWidth="1"/>
    <col min="12297" max="12297" width="17.375" style="51" customWidth="1"/>
    <col min="12298" max="12298" width="12.875" style="51" customWidth="1"/>
    <col min="12299" max="12536" width="8.625" style="51"/>
    <col min="12537" max="12537" width="52" style="51" customWidth="1"/>
    <col min="12538" max="12538" width="7.25" style="51" bestFit="1" customWidth="1"/>
    <col min="12539" max="12539" width="42.25" style="51" bestFit="1" customWidth="1"/>
    <col min="12540" max="12540" width="9.875" style="51" customWidth="1"/>
    <col min="12541" max="12541" width="8.625" style="51"/>
    <col min="12542" max="12542" width="7.75" style="51" bestFit="1" customWidth="1"/>
    <col min="12543" max="12547" width="15.375" style="51" customWidth="1"/>
    <col min="12548" max="12551" width="8.625" style="51"/>
    <col min="12552" max="12552" width="16.5" style="51" customWidth="1"/>
    <col min="12553" max="12553" width="17.375" style="51" customWidth="1"/>
    <col min="12554" max="12554" width="12.875" style="51" customWidth="1"/>
    <col min="12555" max="12792" width="8.625" style="51"/>
    <col min="12793" max="12793" width="52" style="51" customWidth="1"/>
    <col min="12794" max="12794" width="7.25" style="51" bestFit="1" customWidth="1"/>
    <col min="12795" max="12795" width="42.25" style="51" bestFit="1" customWidth="1"/>
    <col min="12796" max="12796" width="9.875" style="51" customWidth="1"/>
    <col min="12797" max="12797" width="8.625" style="51"/>
    <col min="12798" max="12798" width="7.75" style="51" bestFit="1" customWidth="1"/>
    <col min="12799" max="12803" width="15.375" style="51" customWidth="1"/>
    <col min="12804" max="12807" width="8.625" style="51"/>
    <col min="12808" max="12808" width="16.5" style="51" customWidth="1"/>
    <col min="12809" max="12809" width="17.375" style="51" customWidth="1"/>
    <col min="12810" max="12810" width="12.875" style="51" customWidth="1"/>
    <col min="12811" max="13048" width="8.625" style="51"/>
    <col min="13049" max="13049" width="52" style="51" customWidth="1"/>
    <col min="13050" max="13050" width="7.25" style="51" bestFit="1" customWidth="1"/>
    <col min="13051" max="13051" width="42.25" style="51" bestFit="1" customWidth="1"/>
    <col min="13052" max="13052" width="9.875" style="51" customWidth="1"/>
    <col min="13053" max="13053" width="8.625" style="51"/>
    <col min="13054" max="13054" width="7.75" style="51" bestFit="1" customWidth="1"/>
    <col min="13055" max="13059" width="15.375" style="51" customWidth="1"/>
    <col min="13060" max="13063" width="8.625" style="51"/>
    <col min="13064" max="13064" width="16.5" style="51" customWidth="1"/>
    <col min="13065" max="13065" width="17.375" style="51" customWidth="1"/>
    <col min="13066" max="13066" width="12.875" style="51" customWidth="1"/>
    <col min="13067" max="13304" width="8.625" style="51"/>
    <col min="13305" max="13305" width="52" style="51" customWidth="1"/>
    <col min="13306" max="13306" width="7.25" style="51" bestFit="1" customWidth="1"/>
    <col min="13307" max="13307" width="42.25" style="51" bestFit="1" customWidth="1"/>
    <col min="13308" max="13308" width="9.875" style="51" customWidth="1"/>
    <col min="13309" max="13309" width="8.625" style="51"/>
    <col min="13310" max="13310" width="7.75" style="51" bestFit="1" customWidth="1"/>
    <col min="13311" max="13315" width="15.375" style="51" customWidth="1"/>
    <col min="13316" max="13319" width="8.625" style="51"/>
    <col min="13320" max="13320" width="16.5" style="51" customWidth="1"/>
    <col min="13321" max="13321" width="17.375" style="51" customWidth="1"/>
    <col min="13322" max="13322" width="12.875" style="51" customWidth="1"/>
    <col min="13323" max="13560" width="8.625" style="51"/>
    <col min="13561" max="13561" width="52" style="51" customWidth="1"/>
    <col min="13562" max="13562" width="7.25" style="51" bestFit="1" customWidth="1"/>
    <col min="13563" max="13563" width="42.25" style="51" bestFit="1" customWidth="1"/>
    <col min="13564" max="13564" width="9.875" style="51" customWidth="1"/>
    <col min="13565" max="13565" width="8.625" style="51"/>
    <col min="13566" max="13566" width="7.75" style="51" bestFit="1" customWidth="1"/>
    <col min="13567" max="13571" width="15.375" style="51" customWidth="1"/>
    <col min="13572" max="13575" width="8.625" style="51"/>
    <col min="13576" max="13576" width="16.5" style="51" customWidth="1"/>
    <col min="13577" max="13577" width="17.375" style="51" customWidth="1"/>
    <col min="13578" max="13578" width="12.875" style="51" customWidth="1"/>
    <col min="13579" max="13816" width="8.625" style="51"/>
    <col min="13817" max="13817" width="52" style="51" customWidth="1"/>
    <col min="13818" max="13818" width="7.25" style="51" bestFit="1" customWidth="1"/>
    <col min="13819" max="13819" width="42.25" style="51" bestFit="1" customWidth="1"/>
    <col min="13820" max="13820" width="9.875" style="51" customWidth="1"/>
    <col min="13821" max="13821" width="8.625" style="51"/>
    <col min="13822" max="13822" width="7.75" style="51" bestFit="1" customWidth="1"/>
    <col min="13823" max="13827" width="15.375" style="51" customWidth="1"/>
    <col min="13828" max="13831" width="8.625" style="51"/>
    <col min="13832" max="13832" width="16.5" style="51" customWidth="1"/>
    <col min="13833" max="13833" width="17.375" style="51" customWidth="1"/>
    <col min="13834" max="13834" width="12.875" style="51" customWidth="1"/>
    <col min="13835" max="14072" width="8.625" style="51"/>
    <col min="14073" max="14073" width="52" style="51" customWidth="1"/>
    <col min="14074" max="14074" width="7.25" style="51" bestFit="1" customWidth="1"/>
    <col min="14075" max="14075" width="42.25" style="51" bestFit="1" customWidth="1"/>
    <col min="14076" max="14076" width="9.875" style="51" customWidth="1"/>
    <col min="14077" max="14077" width="8.625" style="51"/>
    <col min="14078" max="14078" width="7.75" style="51" bestFit="1" customWidth="1"/>
    <col min="14079" max="14083" width="15.375" style="51" customWidth="1"/>
    <col min="14084" max="14087" width="8.625" style="51"/>
    <col min="14088" max="14088" width="16.5" style="51" customWidth="1"/>
    <col min="14089" max="14089" width="17.375" style="51" customWidth="1"/>
    <col min="14090" max="14090" width="12.875" style="51" customWidth="1"/>
    <col min="14091" max="14328" width="8.625" style="51"/>
    <col min="14329" max="14329" width="52" style="51" customWidth="1"/>
    <col min="14330" max="14330" width="7.25" style="51" bestFit="1" customWidth="1"/>
    <col min="14331" max="14331" width="42.25" style="51" bestFit="1" customWidth="1"/>
    <col min="14332" max="14332" width="9.875" style="51" customWidth="1"/>
    <col min="14333" max="14333" width="8.625" style="51"/>
    <col min="14334" max="14334" width="7.75" style="51" bestFit="1" customWidth="1"/>
    <col min="14335" max="14339" width="15.375" style="51" customWidth="1"/>
    <col min="14340" max="14343" width="8.625" style="51"/>
    <col min="14344" max="14344" width="16.5" style="51" customWidth="1"/>
    <col min="14345" max="14345" width="17.375" style="51" customWidth="1"/>
    <col min="14346" max="14346" width="12.875" style="51" customWidth="1"/>
    <col min="14347" max="14584" width="8.625" style="51"/>
    <col min="14585" max="14585" width="52" style="51" customWidth="1"/>
    <col min="14586" max="14586" width="7.25" style="51" bestFit="1" customWidth="1"/>
    <col min="14587" max="14587" width="42.25" style="51" bestFit="1" customWidth="1"/>
    <col min="14588" max="14588" width="9.875" style="51" customWidth="1"/>
    <col min="14589" max="14589" width="8.625" style="51"/>
    <col min="14590" max="14590" width="7.75" style="51" bestFit="1" customWidth="1"/>
    <col min="14591" max="14595" width="15.375" style="51" customWidth="1"/>
    <col min="14596" max="14599" width="8.625" style="51"/>
    <col min="14600" max="14600" width="16.5" style="51" customWidth="1"/>
    <col min="14601" max="14601" width="17.375" style="51" customWidth="1"/>
    <col min="14602" max="14602" width="12.875" style="51" customWidth="1"/>
    <col min="14603" max="14840" width="8.625" style="51"/>
    <col min="14841" max="14841" width="52" style="51" customWidth="1"/>
    <col min="14842" max="14842" width="7.25" style="51" bestFit="1" customWidth="1"/>
    <col min="14843" max="14843" width="42.25" style="51" bestFit="1" customWidth="1"/>
    <col min="14844" max="14844" width="9.875" style="51" customWidth="1"/>
    <col min="14845" max="14845" width="8.625" style="51"/>
    <col min="14846" max="14846" width="7.75" style="51" bestFit="1" customWidth="1"/>
    <col min="14847" max="14851" width="15.375" style="51" customWidth="1"/>
    <col min="14852" max="14855" width="8.625" style="51"/>
    <col min="14856" max="14856" width="16.5" style="51" customWidth="1"/>
    <col min="14857" max="14857" width="17.375" style="51" customWidth="1"/>
    <col min="14858" max="14858" width="12.875" style="51" customWidth="1"/>
    <col min="14859" max="15096" width="8.625" style="51"/>
    <col min="15097" max="15097" width="52" style="51" customWidth="1"/>
    <col min="15098" max="15098" width="7.25" style="51" bestFit="1" customWidth="1"/>
    <col min="15099" max="15099" width="42.25" style="51" bestFit="1" customWidth="1"/>
    <col min="15100" max="15100" width="9.875" style="51" customWidth="1"/>
    <col min="15101" max="15101" width="8.625" style="51"/>
    <col min="15102" max="15102" width="7.75" style="51" bestFit="1" customWidth="1"/>
    <col min="15103" max="15107" width="15.375" style="51" customWidth="1"/>
    <col min="15108" max="15111" width="8.625" style="51"/>
    <col min="15112" max="15112" width="16.5" style="51" customWidth="1"/>
    <col min="15113" max="15113" width="17.375" style="51" customWidth="1"/>
    <col min="15114" max="15114" width="12.875" style="51" customWidth="1"/>
    <col min="15115" max="15352" width="8.625" style="51"/>
    <col min="15353" max="15353" width="52" style="51" customWidth="1"/>
    <col min="15354" max="15354" width="7.25" style="51" bestFit="1" customWidth="1"/>
    <col min="15355" max="15355" width="42.25" style="51" bestFit="1" customWidth="1"/>
    <col min="15356" max="15356" width="9.875" style="51" customWidth="1"/>
    <col min="15357" max="15357" width="8.625" style="51"/>
    <col min="15358" max="15358" width="7.75" style="51" bestFit="1" customWidth="1"/>
    <col min="15359" max="15363" width="15.375" style="51" customWidth="1"/>
    <col min="15364" max="15367" width="8.625" style="51"/>
    <col min="15368" max="15368" width="16.5" style="51" customWidth="1"/>
    <col min="15369" max="15369" width="17.375" style="51" customWidth="1"/>
    <col min="15370" max="15370" width="12.875" style="51" customWidth="1"/>
    <col min="15371" max="15608" width="8.625" style="51"/>
    <col min="15609" max="15609" width="52" style="51" customWidth="1"/>
    <col min="15610" max="15610" width="7.25" style="51" bestFit="1" customWidth="1"/>
    <col min="15611" max="15611" width="42.25" style="51" bestFit="1" customWidth="1"/>
    <col min="15612" max="15612" width="9.875" style="51" customWidth="1"/>
    <col min="15613" max="15613" width="8.625" style="51"/>
    <col min="15614" max="15614" width="7.75" style="51" bestFit="1" customWidth="1"/>
    <col min="15615" max="15619" width="15.375" style="51" customWidth="1"/>
    <col min="15620" max="15623" width="8.625" style="51"/>
    <col min="15624" max="15624" width="16.5" style="51" customWidth="1"/>
    <col min="15625" max="15625" width="17.375" style="51" customWidth="1"/>
    <col min="15626" max="15626" width="12.875" style="51" customWidth="1"/>
    <col min="15627" max="15864" width="8.625" style="51"/>
    <col min="15865" max="15865" width="52" style="51" customWidth="1"/>
    <col min="15866" max="15866" width="7.25" style="51" bestFit="1" customWidth="1"/>
    <col min="15867" max="15867" width="42.25" style="51" bestFit="1" customWidth="1"/>
    <col min="15868" max="15868" width="9.875" style="51" customWidth="1"/>
    <col min="15869" max="15869" width="8.625" style="51"/>
    <col min="15870" max="15870" width="7.75" style="51" bestFit="1" customWidth="1"/>
    <col min="15871" max="15875" width="15.375" style="51" customWidth="1"/>
    <col min="15876" max="15879" width="8.625" style="51"/>
    <col min="15880" max="15880" width="16.5" style="51" customWidth="1"/>
    <col min="15881" max="15881" width="17.375" style="51" customWidth="1"/>
    <col min="15882" max="15882" width="12.875" style="51" customWidth="1"/>
    <col min="15883" max="16120" width="8.625" style="51"/>
    <col min="16121" max="16121" width="52" style="51" customWidth="1"/>
    <col min="16122" max="16122" width="7.25" style="51" bestFit="1" customWidth="1"/>
    <col min="16123" max="16123" width="42.25" style="51" bestFit="1" customWidth="1"/>
    <col min="16124" max="16124" width="9.875" style="51" customWidth="1"/>
    <col min="16125" max="16125" width="8.625" style="51"/>
    <col min="16126" max="16126" width="7.75" style="51" bestFit="1" customWidth="1"/>
    <col min="16127" max="16131" width="15.375" style="51" customWidth="1"/>
    <col min="16132" max="16135" width="8.625" style="51"/>
    <col min="16136" max="16136" width="16.5" style="51" customWidth="1"/>
    <col min="16137" max="16137" width="17.375" style="51" customWidth="1"/>
    <col min="16138" max="16138" width="12.875" style="51" customWidth="1"/>
    <col min="16139" max="16384" width="8.625" style="51"/>
  </cols>
  <sheetData>
    <row r="1" spans="1:12" ht="45.6" customHeight="1" x14ac:dyDescent="0.2">
      <c r="A1" s="97" t="s">
        <v>333</v>
      </c>
      <c r="B1" s="97"/>
      <c r="C1" s="97"/>
      <c r="D1" s="97"/>
      <c r="E1" s="97"/>
      <c r="F1" s="97"/>
      <c r="G1" s="97"/>
      <c r="H1" s="97"/>
      <c r="I1" s="97"/>
      <c r="J1" s="97"/>
      <c r="K1" s="97"/>
    </row>
    <row r="2" spans="1:12" ht="65.45" customHeight="1" x14ac:dyDescent="0.2">
      <c r="A2" s="52" t="s">
        <v>17</v>
      </c>
      <c r="B2" s="52" t="s">
        <v>315</v>
      </c>
      <c r="C2" s="52" t="s">
        <v>212</v>
      </c>
      <c r="D2" s="52" t="s">
        <v>213</v>
      </c>
      <c r="E2" s="53" t="s">
        <v>0</v>
      </c>
      <c r="F2" s="53" t="s">
        <v>209</v>
      </c>
      <c r="G2" s="53" t="s">
        <v>2</v>
      </c>
      <c r="H2" s="53" t="s">
        <v>284</v>
      </c>
      <c r="I2" s="54" t="s">
        <v>15</v>
      </c>
      <c r="J2" s="55" t="s">
        <v>214</v>
      </c>
      <c r="K2" s="55"/>
      <c r="L2" s="52" t="s">
        <v>315</v>
      </c>
    </row>
    <row r="3" spans="1:12" x14ac:dyDescent="0.25">
      <c r="A3" s="56" t="s">
        <v>285</v>
      </c>
      <c r="B3" s="56"/>
      <c r="C3" s="57"/>
      <c r="D3" s="57"/>
      <c r="E3" s="38">
        <v>350</v>
      </c>
      <c r="F3" s="38"/>
      <c r="G3" s="38"/>
      <c r="H3" s="60"/>
      <c r="I3" s="58" t="e">
        <f>#REF!*H3</f>
        <v>#REF!</v>
      </c>
      <c r="J3" s="59"/>
      <c r="K3" s="59"/>
      <c r="L3" s="56"/>
    </row>
    <row r="4" spans="1:12" x14ac:dyDescent="0.25">
      <c r="A4" s="56" t="s">
        <v>335</v>
      </c>
      <c r="B4" s="56">
        <v>3</v>
      </c>
      <c r="C4" s="57">
        <v>80</v>
      </c>
      <c r="D4" s="57">
        <v>80</v>
      </c>
      <c r="E4" s="38">
        <v>3</v>
      </c>
      <c r="F4" s="38">
        <v>3</v>
      </c>
      <c r="G4" s="38">
        <v>1.7</v>
      </c>
      <c r="H4" s="38">
        <v>3</v>
      </c>
      <c r="I4" s="58" t="e">
        <f>#REF!*H4</f>
        <v>#REF!</v>
      </c>
      <c r="J4" s="59" t="s">
        <v>18</v>
      </c>
      <c r="K4" s="59"/>
      <c r="L4" s="56">
        <v>3</v>
      </c>
    </row>
    <row r="5" spans="1:12" x14ac:dyDescent="0.25">
      <c r="A5" s="56" t="s">
        <v>336</v>
      </c>
      <c r="B5" s="56">
        <v>3</v>
      </c>
      <c r="C5" s="57">
        <v>30</v>
      </c>
      <c r="D5" s="57">
        <v>30</v>
      </c>
      <c r="E5" s="38">
        <v>10</v>
      </c>
      <c r="F5" s="38">
        <v>8</v>
      </c>
      <c r="G5" s="38">
        <v>3.5</v>
      </c>
      <c r="H5" s="38">
        <v>8</v>
      </c>
      <c r="I5" s="58" t="e">
        <f>#REF!*H5</f>
        <v>#REF!</v>
      </c>
      <c r="J5" s="59" t="s">
        <v>210</v>
      </c>
      <c r="K5" s="59"/>
      <c r="L5" s="56">
        <v>3</v>
      </c>
    </row>
    <row r="6" spans="1:12" x14ac:dyDescent="0.25">
      <c r="A6" s="56" t="s">
        <v>232</v>
      </c>
      <c r="B6" s="56"/>
      <c r="C6" s="57"/>
      <c r="D6" s="57"/>
      <c r="E6" s="38">
        <v>45</v>
      </c>
      <c r="F6" s="38"/>
      <c r="G6" s="38"/>
      <c r="H6" s="60"/>
      <c r="I6" s="58" t="e">
        <f>#REF!*H6</f>
        <v>#REF!</v>
      </c>
      <c r="J6" s="59"/>
      <c r="K6" s="59"/>
      <c r="L6" s="56"/>
    </row>
    <row r="7" spans="1:12" x14ac:dyDescent="0.25">
      <c r="A7" s="56" t="s">
        <v>233</v>
      </c>
      <c r="B7" s="56"/>
      <c r="C7" s="57"/>
      <c r="D7" s="57">
        <v>1</v>
      </c>
      <c r="E7" s="38">
        <v>650</v>
      </c>
      <c r="F7" s="38"/>
      <c r="G7" s="38"/>
      <c r="H7" s="38">
        <v>650</v>
      </c>
      <c r="I7" s="58"/>
      <c r="J7" s="59" t="s">
        <v>18</v>
      </c>
      <c r="K7" s="59"/>
      <c r="L7" s="56">
        <v>4</v>
      </c>
    </row>
    <row r="8" spans="1:12" x14ac:dyDescent="0.25">
      <c r="A8" s="56" t="s">
        <v>234</v>
      </c>
      <c r="B8" s="56">
        <v>4</v>
      </c>
      <c r="C8" s="57"/>
      <c r="D8" s="57">
        <v>1</v>
      </c>
      <c r="E8" s="38">
        <v>100</v>
      </c>
      <c r="F8" s="38"/>
      <c r="G8" s="38"/>
      <c r="H8" s="38">
        <v>100</v>
      </c>
      <c r="I8" s="58"/>
      <c r="J8" s="59" t="s">
        <v>18</v>
      </c>
      <c r="K8" s="59" t="s">
        <v>13</v>
      </c>
      <c r="L8" s="56">
        <v>4</v>
      </c>
    </row>
    <row r="9" spans="1:12" x14ac:dyDescent="0.25">
      <c r="A9" s="56" t="s">
        <v>235</v>
      </c>
      <c r="B9" s="56"/>
      <c r="C9" s="57"/>
      <c r="D9" s="57"/>
      <c r="E9" s="38">
        <v>85</v>
      </c>
      <c r="F9" s="38"/>
      <c r="G9" s="38"/>
      <c r="H9" s="60"/>
      <c r="I9" s="58" t="e">
        <f>#REF!*H9</f>
        <v>#REF!</v>
      </c>
      <c r="J9" s="59"/>
      <c r="K9" s="59"/>
      <c r="L9" s="56"/>
    </row>
    <row r="10" spans="1:12" x14ac:dyDescent="0.25">
      <c r="A10" s="56" t="s">
        <v>236</v>
      </c>
      <c r="B10" s="56"/>
      <c r="C10" s="57"/>
      <c r="D10" s="57"/>
      <c r="E10" s="38">
        <v>150</v>
      </c>
      <c r="F10" s="38"/>
      <c r="G10" s="38"/>
      <c r="H10" s="60"/>
      <c r="I10" s="58" t="e">
        <f>#REF!*H10</f>
        <v>#REF!</v>
      </c>
      <c r="J10" s="59"/>
      <c r="K10" s="59"/>
      <c r="L10" s="56"/>
    </row>
    <row r="11" spans="1:12" x14ac:dyDescent="0.25">
      <c r="A11" s="56" t="s">
        <v>237</v>
      </c>
      <c r="B11" s="56">
        <v>3</v>
      </c>
      <c r="C11" s="57">
        <v>4</v>
      </c>
      <c r="D11" s="57">
        <v>4</v>
      </c>
      <c r="E11" s="38">
        <v>65</v>
      </c>
      <c r="F11" s="38">
        <v>95</v>
      </c>
      <c r="G11" s="38">
        <v>13</v>
      </c>
      <c r="H11" s="38">
        <v>65</v>
      </c>
      <c r="I11" s="58"/>
      <c r="J11" s="59" t="s">
        <v>18</v>
      </c>
      <c r="K11" s="59" t="s">
        <v>20</v>
      </c>
      <c r="L11" s="56">
        <v>3</v>
      </c>
    </row>
    <row r="12" spans="1:12" x14ac:dyDescent="0.25">
      <c r="A12" s="56" t="s">
        <v>238</v>
      </c>
      <c r="B12" s="56">
        <v>3</v>
      </c>
      <c r="C12" s="57"/>
      <c r="D12" s="57"/>
      <c r="E12" s="38">
        <v>8</v>
      </c>
      <c r="F12" s="38"/>
      <c r="G12" s="38">
        <v>9.5</v>
      </c>
      <c r="H12" s="38">
        <v>8</v>
      </c>
      <c r="I12" s="58" t="e">
        <f>#REF!*H12</f>
        <v>#REF!</v>
      </c>
      <c r="J12" s="59" t="s">
        <v>18</v>
      </c>
      <c r="K12" s="59"/>
      <c r="L12" s="56">
        <v>3</v>
      </c>
    </row>
    <row r="13" spans="1:12" x14ac:dyDescent="0.25">
      <c r="A13" s="56" t="s">
        <v>239</v>
      </c>
      <c r="B13" s="56">
        <v>3</v>
      </c>
      <c r="C13" s="57">
        <v>5</v>
      </c>
      <c r="D13" s="57">
        <v>5</v>
      </c>
      <c r="E13" s="38">
        <v>25</v>
      </c>
      <c r="F13" s="38"/>
      <c r="G13" s="38">
        <v>25</v>
      </c>
      <c r="H13" s="38">
        <v>25</v>
      </c>
      <c r="I13" s="58" t="e">
        <f>#REF!*H13</f>
        <v>#REF!</v>
      </c>
      <c r="J13" s="59" t="s">
        <v>18</v>
      </c>
      <c r="K13" s="59"/>
      <c r="L13" s="56">
        <v>3</v>
      </c>
    </row>
    <row r="14" spans="1:12" x14ac:dyDescent="0.25">
      <c r="A14" s="56" t="s">
        <v>240</v>
      </c>
      <c r="B14" s="56">
        <v>4</v>
      </c>
      <c r="C14" s="57"/>
      <c r="D14" s="57"/>
      <c r="E14" s="38">
        <v>1850</v>
      </c>
      <c r="F14" s="38"/>
      <c r="G14" s="38"/>
      <c r="H14" s="38">
        <v>1850</v>
      </c>
      <c r="I14" s="58"/>
      <c r="J14" s="59" t="s">
        <v>18</v>
      </c>
      <c r="K14" s="59" t="s">
        <v>13</v>
      </c>
      <c r="L14" s="56">
        <v>4</v>
      </c>
    </row>
    <row r="15" spans="1:12" x14ac:dyDescent="0.25">
      <c r="A15" s="56" t="s">
        <v>319</v>
      </c>
      <c r="B15" s="56">
        <v>4</v>
      </c>
      <c r="C15" s="57"/>
      <c r="D15" s="57"/>
      <c r="E15" s="38">
        <v>250</v>
      </c>
      <c r="F15" s="38"/>
      <c r="G15" s="38">
        <v>90</v>
      </c>
      <c r="H15" s="38">
        <v>250</v>
      </c>
      <c r="I15" s="58"/>
      <c r="J15" s="59" t="s">
        <v>18</v>
      </c>
      <c r="K15" s="59" t="s">
        <v>20</v>
      </c>
      <c r="L15" s="56">
        <v>4</v>
      </c>
    </row>
    <row r="16" spans="1:12" ht="30" x14ac:dyDescent="0.25">
      <c r="A16" s="56" t="s">
        <v>241</v>
      </c>
      <c r="B16" s="56"/>
      <c r="C16" s="57"/>
      <c r="D16" s="57"/>
      <c r="E16" s="38">
        <v>75</v>
      </c>
      <c r="F16" s="38"/>
      <c r="G16" s="38"/>
      <c r="H16" s="60"/>
      <c r="I16" s="58" t="e">
        <f>#REF!*H16</f>
        <v>#REF!</v>
      </c>
      <c r="J16" s="59"/>
      <c r="K16" s="59"/>
      <c r="L16" s="56"/>
    </row>
    <row r="17" spans="1:12" x14ac:dyDescent="0.25">
      <c r="A17" s="56" t="s">
        <v>242</v>
      </c>
      <c r="B17" s="56"/>
      <c r="C17" s="57"/>
      <c r="D17" s="57"/>
      <c r="E17" s="38">
        <v>75</v>
      </c>
      <c r="F17" s="38"/>
      <c r="G17" s="38"/>
      <c r="H17" s="60"/>
      <c r="I17" s="58" t="e">
        <f>#REF!*H17</f>
        <v>#REF!</v>
      </c>
      <c r="J17" s="59"/>
      <c r="K17" s="59"/>
      <c r="L17" s="56"/>
    </row>
    <row r="18" spans="1:12" ht="45" x14ac:dyDescent="0.25">
      <c r="A18" s="56" t="s">
        <v>320</v>
      </c>
      <c r="B18" s="56">
        <v>4</v>
      </c>
      <c r="C18" s="57">
        <v>30</v>
      </c>
      <c r="D18" s="57">
        <v>25</v>
      </c>
      <c r="E18" s="38">
        <v>300</v>
      </c>
      <c r="F18" s="38">
        <v>15</v>
      </c>
      <c r="G18" s="38">
        <v>27</v>
      </c>
      <c r="H18" s="38">
        <v>27</v>
      </c>
      <c r="I18" s="58"/>
      <c r="J18" s="59" t="s">
        <v>19</v>
      </c>
      <c r="K18" s="59" t="s">
        <v>243</v>
      </c>
      <c r="L18" s="56">
        <v>4</v>
      </c>
    </row>
    <row r="19" spans="1:12" ht="30" x14ac:dyDescent="0.25">
      <c r="A19" s="56" t="s">
        <v>244</v>
      </c>
      <c r="B19" s="56">
        <v>3</v>
      </c>
      <c r="C19" s="57">
        <v>40</v>
      </c>
      <c r="D19" s="57">
        <v>15</v>
      </c>
      <c r="E19" s="38">
        <v>8</v>
      </c>
      <c r="F19" s="38">
        <v>7</v>
      </c>
      <c r="G19" s="38">
        <v>4.4000000000000004</v>
      </c>
      <c r="H19" s="38">
        <v>7</v>
      </c>
      <c r="I19" s="58" t="e">
        <f>#REF!*H19</f>
        <v>#REF!</v>
      </c>
      <c r="J19" s="59" t="s">
        <v>210</v>
      </c>
      <c r="K19" s="59"/>
      <c r="L19" s="56">
        <v>3</v>
      </c>
    </row>
    <row r="20" spans="1:12" ht="30" x14ac:dyDescent="0.25">
      <c r="A20" s="56" t="s">
        <v>245</v>
      </c>
      <c r="B20" s="56"/>
      <c r="C20" s="57"/>
      <c r="D20" s="57"/>
      <c r="E20" s="38">
        <v>1000</v>
      </c>
      <c r="F20" s="38"/>
      <c r="G20" s="38"/>
      <c r="H20" s="60"/>
      <c r="I20" s="58" t="e">
        <f>#REF!*H20</f>
        <v>#REF!</v>
      </c>
      <c r="J20" s="59"/>
      <c r="K20" s="59"/>
      <c r="L20" s="56"/>
    </row>
    <row r="21" spans="1:12" x14ac:dyDescent="0.25">
      <c r="A21" s="56" t="s">
        <v>246</v>
      </c>
      <c r="B21" s="56">
        <v>4</v>
      </c>
      <c r="C21" s="57"/>
      <c r="D21" s="57"/>
      <c r="E21" s="38">
        <v>15</v>
      </c>
      <c r="F21" s="38"/>
      <c r="G21" s="38">
        <v>13</v>
      </c>
      <c r="H21" s="38">
        <v>13</v>
      </c>
      <c r="I21" s="58"/>
      <c r="J21" s="59" t="s">
        <v>19</v>
      </c>
      <c r="K21" s="59"/>
      <c r="L21" s="56">
        <v>4</v>
      </c>
    </row>
    <row r="22" spans="1:12" x14ac:dyDescent="0.25">
      <c r="A22" s="56" t="s">
        <v>247</v>
      </c>
      <c r="B22" s="56"/>
      <c r="C22" s="57"/>
      <c r="D22" s="57"/>
      <c r="E22" s="38">
        <v>1500</v>
      </c>
      <c r="F22" s="38"/>
      <c r="G22" s="38"/>
      <c r="H22" s="60"/>
      <c r="I22" s="58" t="e">
        <f>#REF!*H22</f>
        <v>#REF!</v>
      </c>
      <c r="J22" s="59"/>
      <c r="K22" s="59"/>
      <c r="L22" s="56"/>
    </row>
    <row r="23" spans="1:12" x14ac:dyDescent="0.25">
      <c r="A23" s="56" t="s">
        <v>248</v>
      </c>
      <c r="B23" s="56"/>
      <c r="C23" s="57"/>
      <c r="D23" s="57"/>
      <c r="E23" s="38">
        <v>25</v>
      </c>
      <c r="F23" s="38"/>
      <c r="G23" s="38"/>
      <c r="H23" s="60"/>
      <c r="I23" s="58" t="e">
        <f>#REF!*H23</f>
        <v>#REF!</v>
      </c>
      <c r="J23" s="59"/>
      <c r="K23" s="59"/>
      <c r="L23" s="56"/>
    </row>
    <row r="24" spans="1:12" x14ac:dyDescent="0.25">
      <c r="A24" s="56" t="s">
        <v>249</v>
      </c>
      <c r="B24" s="56"/>
      <c r="C24" s="57"/>
      <c r="D24" s="57"/>
      <c r="E24" s="38">
        <v>1750</v>
      </c>
      <c r="F24" s="38"/>
      <c r="G24" s="38"/>
      <c r="H24" s="60"/>
      <c r="I24" s="58" t="e">
        <f>#REF!*H24</f>
        <v>#REF!</v>
      </c>
      <c r="J24" s="59"/>
      <c r="K24" s="59"/>
      <c r="L24" s="56"/>
    </row>
    <row r="25" spans="1:12" x14ac:dyDescent="0.25">
      <c r="A25" s="56" t="s">
        <v>286</v>
      </c>
      <c r="B25" s="56">
        <v>4</v>
      </c>
      <c r="C25" s="57"/>
      <c r="D25" s="57"/>
      <c r="E25" s="38">
        <v>950</v>
      </c>
      <c r="F25" s="38"/>
      <c r="G25" s="38">
        <v>28</v>
      </c>
      <c r="H25" s="38">
        <v>950</v>
      </c>
      <c r="I25" s="58"/>
      <c r="J25" s="59" t="s">
        <v>18</v>
      </c>
      <c r="K25" s="59" t="s">
        <v>287</v>
      </c>
      <c r="L25" s="56">
        <v>4</v>
      </c>
    </row>
    <row r="26" spans="1:12" x14ac:dyDescent="0.25">
      <c r="A26" s="56" t="s">
        <v>250</v>
      </c>
      <c r="B26" s="56"/>
      <c r="C26" s="57"/>
      <c r="D26" s="57"/>
      <c r="E26" s="38">
        <v>200</v>
      </c>
      <c r="F26" s="38"/>
      <c r="G26" s="38"/>
      <c r="H26" s="60"/>
      <c r="I26" s="58" t="e">
        <f>#REF!*H26</f>
        <v>#REF!</v>
      </c>
      <c r="J26" s="59"/>
      <c r="K26" s="59"/>
      <c r="L26" s="56"/>
    </row>
    <row r="27" spans="1:12" ht="90" x14ac:dyDescent="0.25">
      <c r="A27" s="56" t="s">
        <v>321</v>
      </c>
      <c r="B27" s="56">
        <v>3</v>
      </c>
      <c r="C27" s="57">
        <v>1</v>
      </c>
      <c r="D27" s="57"/>
      <c r="E27" s="38">
        <v>1950</v>
      </c>
      <c r="F27" s="38"/>
      <c r="G27" s="38"/>
      <c r="H27" s="38">
        <v>1950</v>
      </c>
      <c r="I27" s="58" t="e">
        <f>#REF!*H27</f>
        <v>#REF!</v>
      </c>
      <c r="J27" s="59" t="s">
        <v>18</v>
      </c>
      <c r="K27" s="61" t="s">
        <v>288</v>
      </c>
      <c r="L27" s="56">
        <v>3</v>
      </c>
    </row>
    <row r="28" spans="1:12" ht="30" x14ac:dyDescent="0.25">
      <c r="A28" s="56" t="s">
        <v>251</v>
      </c>
      <c r="B28" s="56">
        <v>3</v>
      </c>
      <c r="C28" s="57">
        <v>1</v>
      </c>
      <c r="D28" s="57">
        <v>1</v>
      </c>
      <c r="E28" s="38">
        <v>3000</v>
      </c>
      <c r="F28" s="38"/>
      <c r="G28" s="38">
        <v>2399</v>
      </c>
      <c r="H28" s="38">
        <v>3000</v>
      </c>
      <c r="I28" s="58"/>
      <c r="J28" s="59" t="s">
        <v>18</v>
      </c>
      <c r="K28" s="59" t="s">
        <v>252</v>
      </c>
      <c r="L28" s="56">
        <v>3</v>
      </c>
    </row>
    <row r="29" spans="1:12" x14ac:dyDescent="0.25">
      <c r="A29" s="62" t="s">
        <v>289</v>
      </c>
      <c r="B29" s="62"/>
      <c r="C29" s="57"/>
      <c r="D29" s="57"/>
      <c r="E29" s="38">
        <v>3500</v>
      </c>
      <c r="F29" s="38"/>
      <c r="G29" s="38"/>
      <c r="H29" s="60"/>
      <c r="I29" s="58" t="e">
        <f>#REF!*H29</f>
        <v>#REF!</v>
      </c>
      <c r="J29" s="59"/>
      <c r="K29" s="59"/>
      <c r="L29" s="62"/>
    </row>
    <row r="30" spans="1:12" ht="270" x14ac:dyDescent="0.25">
      <c r="A30" s="56" t="s">
        <v>322</v>
      </c>
      <c r="B30" s="56"/>
      <c r="C30" s="57"/>
      <c r="D30" s="57"/>
      <c r="E30" s="38">
        <v>5500</v>
      </c>
      <c r="F30" s="38"/>
      <c r="G30" s="38"/>
      <c r="H30" s="60"/>
      <c r="I30" s="58" t="e">
        <f>#REF!*H30</f>
        <v>#REF!</v>
      </c>
      <c r="J30" s="59"/>
      <c r="K30" s="59" t="s">
        <v>253</v>
      </c>
      <c r="L30" s="56"/>
    </row>
    <row r="31" spans="1:12" ht="30" x14ac:dyDescent="0.25">
      <c r="A31" s="56" t="s">
        <v>306</v>
      </c>
      <c r="B31" s="56">
        <v>4</v>
      </c>
      <c r="C31" s="57"/>
      <c r="D31" s="57"/>
      <c r="E31" s="38">
        <v>2200</v>
      </c>
      <c r="F31" s="38"/>
      <c r="G31" s="38"/>
      <c r="H31" s="38">
        <v>2200</v>
      </c>
      <c r="I31" s="58"/>
      <c r="J31" s="59" t="s">
        <v>18</v>
      </c>
      <c r="K31" s="59" t="s">
        <v>254</v>
      </c>
      <c r="L31" s="56">
        <v>4</v>
      </c>
    </row>
    <row r="32" spans="1:12" ht="30" x14ac:dyDescent="0.25">
      <c r="A32" s="56" t="s">
        <v>255</v>
      </c>
      <c r="B32" s="56"/>
      <c r="C32" s="57"/>
      <c r="D32" s="57"/>
      <c r="E32" s="38"/>
      <c r="F32" s="38"/>
      <c r="G32" s="38"/>
      <c r="H32" s="60"/>
      <c r="I32" s="58" t="e">
        <f>#REF!*H32</f>
        <v>#REF!</v>
      </c>
      <c r="J32" s="59"/>
      <c r="K32" s="59"/>
      <c r="L32" s="56"/>
    </row>
    <row r="33" spans="1:12" x14ac:dyDescent="0.25">
      <c r="A33" s="56" t="s">
        <v>256</v>
      </c>
      <c r="B33" s="56"/>
      <c r="C33" s="57"/>
      <c r="D33" s="57"/>
      <c r="E33" s="38">
        <v>2200</v>
      </c>
      <c r="F33" s="38"/>
      <c r="G33" s="38"/>
      <c r="H33" s="60"/>
      <c r="I33" s="58" t="e">
        <f>#REF!*H33</f>
        <v>#REF!</v>
      </c>
      <c r="J33" s="59"/>
      <c r="K33" s="59"/>
      <c r="L33" s="56"/>
    </row>
    <row r="34" spans="1:12" x14ac:dyDescent="0.25">
      <c r="A34" s="56" t="s">
        <v>257</v>
      </c>
      <c r="B34" s="56"/>
      <c r="C34" s="57"/>
      <c r="D34" s="57"/>
      <c r="E34" s="38">
        <v>950</v>
      </c>
      <c r="F34" s="38"/>
      <c r="G34" s="38"/>
      <c r="H34" s="60"/>
      <c r="I34" s="58" t="e">
        <f>#REF!*H34</f>
        <v>#REF!</v>
      </c>
      <c r="J34" s="59"/>
      <c r="K34" s="59"/>
      <c r="L34" s="56"/>
    </row>
    <row r="35" spans="1:12" x14ac:dyDescent="0.25">
      <c r="A35" s="56" t="s">
        <v>258</v>
      </c>
      <c r="B35" s="56"/>
      <c r="C35" s="57"/>
      <c r="D35" s="57"/>
      <c r="E35" s="38">
        <v>500</v>
      </c>
      <c r="F35" s="38"/>
      <c r="G35" s="38"/>
      <c r="H35" s="60"/>
      <c r="I35" s="58" t="e">
        <f>#REF!*H35</f>
        <v>#REF!</v>
      </c>
      <c r="J35" s="59"/>
      <c r="K35" s="59"/>
      <c r="L35" s="56"/>
    </row>
    <row r="36" spans="1:12" x14ac:dyDescent="0.25">
      <c r="A36" s="56" t="s">
        <v>259</v>
      </c>
      <c r="B36" s="56"/>
      <c r="C36" s="57"/>
      <c r="D36" s="57"/>
      <c r="E36" s="38">
        <v>100</v>
      </c>
      <c r="F36" s="38"/>
      <c r="G36" s="38"/>
      <c r="H36" s="60"/>
      <c r="I36" s="58" t="e">
        <f>#REF!*H36</f>
        <v>#REF!</v>
      </c>
      <c r="J36" s="59"/>
      <c r="K36" s="59"/>
      <c r="L36" s="56"/>
    </row>
    <row r="37" spans="1:12" x14ac:dyDescent="0.25">
      <c r="A37" s="56" t="s">
        <v>260</v>
      </c>
      <c r="B37" s="56"/>
      <c r="C37" s="57"/>
      <c r="D37" s="57"/>
      <c r="E37" s="38">
        <v>100</v>
      </c>
      <c r="F37" s="38"/>
      <c r="G37" s="38"/>
      <c r="H37" s="60"/>
      <c r="I37" s="58" t="e">
        <f>#REF!*H37</f>
        <v>#REF!</v>
      </c>
      <c r="J37" s="59"/>
      <c r="K37" s="59"/>
      <c r="L37" s="56"/>
    </row>
    <row r="38" spans="1:12" x14ac:dyDescent="0.25">
      <c r="A38" s="56" t="s">
        <v>261</v>
      </c>
      <c r="B38" s="56"/>
      <c r="C38" s="57"/>
      <c r="D38" s="57"/>
      <c r="E38" s="38"/>
      <c r="F38" s="38"/>
      <c r="G38" s="38"/>
      <c r="H38" s="60"/>
      <c r="I38" s="58" t="e">
        <f>#REF!*H38</f>
        <v>#REF!</v>
      </c>
      <c r="J38" s="59"/>
      <c r="K38" s="59"/>
      <c r="L38" s="56"/>
    </row>
    <row r="39" spans="1:12" x14ac:dyDescent="0.25">
      <c r="A39" s="56" t="s">
        <v>262</v>
      </c>
      <c r="B39" s="56"/>
      <c r="C39" s="57"/>
      <c r="D39" s="57"/>
      <c r="E39" s="38"/>
      <c r="F39" s="38"/>
      <c r="G39" s="38"/>
      <c r="H39" s="60"/>
      <c r="I39" s="58" t="e">
        <f>#REF!*H39</f>
        <v>#REF!</v>
      </c>
      <c r="J39" s="59"/>
      <c r="K39" s="59"/>
      <c r="L39" s="56"/>
    </row>
    <row r="40" spans="1:12" x14ac:dyDescent="0.25">
      <c r="A40" s="56" t="s">
        <v>263</v>
      </c>
      <c r="B40" s="56"/>
      <c r="C40" s="57"/>
      <c r="D40" s="57"/>
      <c r="E40" s="38">
        <v>30</v>
      </c>
      <c r="F40" s="38"/>
      <c r="G40" s="38"/>
      <c r="H40" s="60"/>
      <c r="I40" s="58" t="e">
        <f>#REF!*H40</f>
        <v>#REF!</v>
      </c>
      <c r="J40" s="59"/>
      <c r="K40" s="59"/>
      <c r="L40" s="56"/>
    </row>
    <row r="41" spans="1:12" x14ac:dyDescent="0.25">
      <c r="A41" s="56" t="s">
        <v>264</v>
      </c>
      <c r="B41" s="56"/>
      <c r="C41" s="57"/>
      <c r="D41" s="57"/>
      <c r="E41" s="38">
        <v>10</v>
      </c>
      <c r="F41" s="38"/>
      <c r="G41" s="38"/>
      <c r="H41" s="60"/>
      <c r="I41" s="58" t="e">
        <f>#REF!*H41</f>
        <v>#REF!</v>
      </c>
      <c r="J41" s="59"/>
      <c r="K41" s="59"/>
      <c r="L41" s="56"/>
    </row>
    <row r="42" spans="1:12" x14ac:dyDescent="0.25">
      <c r="A42" s="56" t="s">
        <v>265</v>
      </c>
      <c r="B42" s="56"/>
      <c r="C42" s="57"/>
      <c r="D42" s="57"/>
      <c r="E42" s="38">
        <v>10</v>
      </c>
      <c r="F42" s="38"/>
      <c r="G42" s="38"/>
      <c r="H42" s="60"/>
      <c r="I42" s="58" t="e">
        <f>#REF!*H42</f>
        <v>#REF!</v>
      </c>
      <c r="J42" s="59"/>
      <c r="K42" s="59"/>
      <c r="L42" s="56"/>
    </row>
    <row r="43" spans="1:12" x14ac:dyDescent="0.25">
      <c r="A43" s="56" t="s">
        <v>266</v>
      </c>
      <c r="B43" s="56"/>
      <c r="C43" s="57"/>
      <c r="D43" s="57"/>
      <c r="E43" s="38">
        <v>15</v>
      </c>
      <c r="F43" s="38"/>
      <c r="G43" s="38"/>
      <c r="H43" s="60"/>
      <c r="I43" s="58" t="e">
        <f>#REF!*H43</f>
        <v>#REF!</v>
      </c>
      <c r="J43" s="59"/>
      <c r="K43" s="59"/>
      <c r="L43" s="56"/>
    </row>
    <row r="44" spans="1:12" x14ac:dyDescent="0.25">
      <c r="A44" s="56" t="s">
        <v>267</v>
      </c>
      <c r="B44" s="56"/>
      <c r="C44" s="57"/>
      <c r="D44" s="57"/>
      <c r="E44" s="38">
        <v>30</v>
      </c>
      <c r="F44" s="38"/>
      <c r="G44" s="38"/>
      <c r="H44" s="60"/>
      <c r="I44" s="58" t="e">
        <f>#REF!*H44</f>
        <v>#REF!</v>
      </c>
      <c r="J44" s="59"/>
      <c r="K44" s="59"/>
      <c r="L44" s="56"/>
    </row>
    <row r="45" spans="1:12" x14ac:dyDescent="0.25">
      <c r="A45" s="56" t="s">
        <v>268</v>
      </c>
      <c r="B45" s="56"/>
      <c r="C45" s="57"/>
      <c r="D45" s="57"/>
      <c r="E45" s="38">
        <v>25</v>
      </c>
      <c r="F45" s="38"/>
      <c r="G45" s="38"/>
      <c r="H45" s="60"/>
      <c r="I45" s="58" t="e">
        <f>#REF!*H45</f>
        <v>#REF!</v>
      </c>
      <c r="J45" s="59"/>
      <c r="K45" s="59"/>
      <c r="L45" s="56"/>
    </row>
    <row r="46" spans="1:12" x14ac:dyDescent="0.25">
      <c r="A46" s="56" t="s">
        <v>269</v>
      </c>
      <c r="B46" s="56"/>
      <c r="C46" s="57"/>
      <c r="D46" s="57"/>
      <c r="E46" s="38">
        <v>25</v>
      </c>
      <c r="F46" s="38"/>
      <c r="G46" s="38"/>
      <c r="H46" s="60"/>
      <c r="I46" s="58" t="e">
        <f>#REF!*H46</f>
        <v>#REF!</v>
      </c>
      <c r="J46" s="59"/>
      <c r="K46" s="59"/>
      <c r="L46" s="56"/>
    </row>
    <row r="47" spans="1:12" x14ac:dyDescent="0.25">
      <c r="A47" s="56" t="s">
        <v>270</v>
      </c>
      <c r="B47" s="56">
        <v>5</v>
      </c>
      <c r="C47" s="57"/>
      <c r="D47" s="57"/>
      <c r="E47" s="38">
        <v>15</v>
      </c>
      <c r="F47" s="38"/>
      <c r="G47" s="38">
        <v>16</v>
      </c>
      <c r="H47" s="38">
        <v>15</v>
      </c>
      <c r="I47" s="58" t="e">
        <f>#REF!*H47</f>
        <v>#REF!</v>
      </c>
      <c r="J47" s="59" t="s">
        <v>18</v>
      </c>
      <c r="K47" s="59"/>
      <c r="L47" s="56">
        <v>5</v>
      </c>
    </row>
    <row r="48" spans="1:12" x14ac:dyDescent="0.25">
      <c r="A48" s="56" t="s">
        <v>271</v>
      </c>
      <c r="B48" s="56"/>
      <c r="C48" s="57"/>
      <c r="D48" s="57"/>
      <c r="E48" s="38">
        <v>15</v>
      </c>
      <c r="F48" s="38"/>
      <c r="G48" s="38"/>
      <c r="H48" s="60"/>
      <c r="I48" s="58" t="e">
        <f>#REF!*H48</f>
        <v>#REF!</v>
      </c>
      <c r="J48" s="59"/>
      <c r="K48" s="59"/>
      <c r="L48" s="56"/>
    </row>
    <row r="49" spans="1:12" x14ac:dyDescent="0.25">
      <c r="A49" s="56" t="s">
        <v>272</v>
      </c>
      <c r="B49" s="56"/>
      <c r="C49" s="57"/>
      <c r="D49" s="57"/>
      <c r="E49" s="38">
        <v>15</v>
      </c>
      <c r="F49" s="38"/>
      <c r="G49" s="38"/>
      <c r="H49" s="60"/>
      <c r="I49" s="58" t="e">
        <f>#REF!*H49</f>
        <v>#REF!</v>
      </c>
      <c r="J49" s="59"/>
      <c r="K49" s="59"/>
      <c r="L49" s="56"/>
    </row>
    <row r="50" spans="1:12" x14ac:dyDescent="0.25">
      <c r="A50" s="56" t="s">
        <v>273</v>
      </c>
      <c r="B50" s="56">
        <v>5</v>
      </c>
      <c r="C50" s="57">
        <v>1</v>
      </c>
      <c r="D50" s="57">
        <v>1</v>
      </c>
      <c r="E50" s="38">
        <v>30</v>
      </c>
      <c r="F50" s="38"/>
      <c r="G50" s="38">
        <v>4.5</v>
      </c>
      <c r="H50" s="38">
        <v>30</v>
      </c>
      <c r="I50" s="58" t="e">
        <f>#REF!*H50</f>
        <v>#REF!</v>
      </c>
      <c r="J50" s="59" t="s">
        <v>18</v>
      </c>
      <c r="K50" s="59"/>
      <c r="L50" s="56">
        <v>5</v>
      </c>
    </row>
    <row r="51" spans="1:12" x14ac:dyDescent="0.25">
      <c r="A51" s="56" t="s">
        <v>274</v>
      </c>
      <c r="B51" s="56"/>
      <c r="C51" s="57"/>
      <c r="D51" s="57"/>
      <c r="E51" s="38">
        <v>30</v>
      </c>
      <c r="F51" s="38"/>
      <c r="G51" s="38"/>
      <c r="H51" s="60"/>
      <c r="I51" s="58" t="e">
        <f>#REF!*H51</f>
        <v>#REF!</v>
      </c>
      <c r="J51" s="59"/>
      <c r="K51" s="59"/>
      <c r="L51" s="56"/>
    </row>
    <row r="52" spans="1:12" x14ac:dyDescent="0.25">
      <c r="A52" s="56" t="s">
        <v>275</v>
      </c>
      <c r="B52" s="56">
        <v>5</v>
      </c>
      <c r="C52" s="57">
        <v>1</v>
      </c>
      <c r="D52" s="57">
        <v>1</v>
      </c>
      <c r="E52" s="38">
        <v>30</v>
      </c>
      <c r="F52" s="38">
        <v>24</v>
      </c>
      <c r="G52" s="38">
        <v>18</v>
      </c>
      <c r="H52" s="38">
        <v>24</v>
      </c>
      <c r="I52" s="58" t="e">
        <f>#REF!*H52</f>
        <v>#REF!</v>
      </c>
      <c r="J52" s="59" t="s">
        <v>18</v>
      </c>
      <c r="K52" s="59" t="s">
        <v>276</v>
      </c>
      <c r="L52" s="56">
        <v>5</v>
      </c>
    </row>
    <row r="53" spans="1:12" x14ac:dyDescent="0.25">
      <c r="A53" s="56" t="s">
        <v>277</v>
      </c>
      <c r="B53" s="56"/>
      <c r="C53" s="57"/>
      <c r="D53" s="57"/>
      <c r="E53" s="38">
        <v>550</v>
      </c>
      <c r="F53" s="38"/>
      <c r="G53" s="38"/>
      <c r="H53" s="60"/>
      <c r="I53" s="58" t="e">
        <f>#REF!*H53</f>
        <v>#REF!</v>
      </c>
      <c r="J53" s="59"/>
      <c r="K53" s="59"/>
      <c r="L53" s="56"/>
    </row>
    <row r="54" spans="1:12" x14ac:dyDescent="0.25">
      <c r="A54" s="56" t="s">
        <v>278</v>
      </c>
      <c r="B54" s="56">
        <v>5</v>
      </c>
      <c r="C54" s="57"/>
      <c r="D54" s="57"/>
      <c r="E54" s="38">
        <v>15</v>
      </c>
      <c r="F54" s="38"/>
      <c r="G54" s="38">
        <v>14</v>
      </c>
      <c r="H54" s="38">
        <v>14</v>
      </c>
      <c r="I54" s="58" t="e">
        <f>#REF!*H54</f>
        <v>#REF!</v>
      </c>
      <c r="J54" s="59" t="s">
        <v>18</v>
      </c>
      <c r="K54" s="59"/>
      <c r="L54" s="56">
        <v>5</v>
      </c>
    </row>
    <row r="55" spans="1:12" x14ac:dyDescent="0.25">
      <c r="A55" s="56" t="s">
        <v>279</v>
      </c>
      <c r="B55" s="56"/>
      <c r="C55" s="57"/>
      <c r="D55" s="57"/>
      <c r="E55" s="38">
        <v>5</v>
      </c>
      <c r="F55" s="38"/>
      <c r="G55" s="38"/>
      <c r="H55" s="60"/>
      <c r="I55" s="58" t="e">
        <f>#REF!*H55</f>
        <v>#REF!</v>
      </c>
      <c r="J55" s="59"/>
      <c r="K55" s="59"/>
      <c r="L55" s="56"/>
    </row>
    <row r="56" spans="1:12" x14ac:dyDescent="0.25">
      <c r="A56" s="56" t="s">
        <v>280</v>
      </c>
      <c r="B56" s="56"/>
      <c r="C56" s="57"/>
      <c r="D56" s="57"/>
      <c r="E56" s="38">
        <v>10</v>
      </c>
      <c r="F56" s="38"/>
      <c r="G56" s="38"/>
      <c r="H56" s="60"/>
      <c r="I56" s="58" t="e">
        <f>#REF!*H56</f>
        <v>#REF!</v>
      </c>
      <c r="J56" s="59"/>
      <c r="K56" s="59"/>
      <c r="L56" s="56"/>
    </row>
    <row r="57" spans="1:12" x14ac:dyDescent="0.25">
      <c r="A57" s="56" t="s">
        <v>281</v>
      </c>
      <c r="B57" s="56"/>
      <c r="C57" s="57"/>
      <c r="D57" s="57"/>
      <c r="E57" s="38">
        <v>3</v>
      </c>
      <c r="F57" s="38"/>
      <c r="G57" s="38"/>
      <c r="H57" s="60"/>
      <c r="I57" s="58" t="e">
        <f>#REF!*H57</f>
        <v>#REF!</v>
      </c>
      <c r="J57" s="59"/>
      <c r="K57" s="59"/>
      <c r="L57" s="56"/>
    </row>
    <row r="58" spans="1:12" x14ac:dyDescent="0.25">
      <c r="A58" s="56" t="s">
        <v>282</v>
      </c>
      <c r="B58" s="56"/>
      <c r="C58" s="57"/>
      <c r="D58" s="57"/>
      <c r="E58" s="38">
        <v>5</v>
      </c>
      <c r="F58" s="38"/>
      <c r="G58" s="38"/>
      <c r="H58" s="60"/>
      <c r="I58" s="58" t="e">
        <f>#REF!*H58</f>
        <v>#REF!</v>
      </c>
      <c r="J58" s="59"/>
      <c r="K58" s="59"/>
      <c r="L58" s="56"/>
    </row>
    <row r="59" spans="1:12" x14ac:dyDescent="0.25">
      <c r="A59" s="56" t="s">
        <v>283</v>
      </c>
      <c r="B59" s="56"/>
      <c r="C59" s="57"/>
      <c r="D59" s="57"/>
      <c r="E59" s="38">
        <v>10</v>
      </c>
      <c r="F59" s="38"/>
      <c r="G59" s="38"/>
      <c r="H59" s="60"/>
      <c r="I59" s="58" t="e">
        <f>E59*#REF!</f>
        <v>#REF!</v>
      </c>
      <c r="J59" s="59"/>
      <c r="K59" s="59"/>
      <c r="L59" s="56"/>
    </row>
    <row r="60" spans="1:12" x14ac:dyDescent="0.25">
      <c r="A60" s="56"/>
      <c r="B60" s="56"/>
      <c r="C60" s="57"/>
      <c r="D60" s="57"/>
      <c r="E60" s="38">
        <v>3</v>
      </c>
      <c r="F60" s="38"/>
      <c r="G60" s="38"/>
      <c r="H60" s="60"/>
      <c r="I60" s="58" t="e">
        <f>#REF!*H60</f>
        <v>#REF!</v>
      </c>
      <c r="J60" s="59"/>
      <c r="K60" s="59"/>
      <c r="L60" s="56"/>
    </row>
    <row r="61" spans="1:12" x14ac:dyDescent="0.25">
      <c r="A61" s="56"/>
      <c r="B61" s="56"/>
      <c r="C61" s="57"/>
      <c r="D61" s="57"/>
      <c r="E61" s="38">
        <v>5</v>
      </c>
      <c r="F61" s="38"/>
      <c r="G61" s="38"/>
      <c r="H61" s="60"/>
      <c r="I61" s="58" t="e">
        <f>#REF!*H61</f>
        <v>#REF!</v>
      </c>
      <c r="J61" s="59"/>
      <c r="K61" s="59"/>
      <c r="L61" s="56"/>
    </row>
    <row r="62" spans="1:12" x14ac:dyDescent="0.25">
      <c r="A62" s="56"/>
      <c r="B62" s="56"/>
      <c r="C62" s="57"/>
      <c r="D62" s="57"/>
      <c r="E62" s="38">
        <v>10</v>
      </c>
      <c r="F62" s="38"/>
      <c r="G62" s="38"/>
      <c r="H62" s="60"/>
      <c r="I62" s="58" t="e">
        <f>E62*#REF!</f>
        <v>#REF!</v>
      </c>
      <c r="J62" s="59"/>
      <c r="K62" s="59"/>
      <c r="L62" s="56"/>
    </row>
    <row r="63" spans="1:12" s="65" customFormat="1" ht="23.25" x14ac:dyDescent="0.2">
      <c r="A63" s="98" t="s">
        <v>211</v>
      </c>
      <c r="B63" s="99"/>
      <c r="C63" s="99"/>
      <c r="D63" s="99"/>
      <c r="E63" s="99"/>
      <c r="F63" s="99"/>
      <c r="G63" s="99"/>
      <c r="H63" s="100"/>
      <c r="I63" s="63" t="e">
        <f>SUM(I3:I62)</f>
        <v>#REF!</v>
      </c>
      <c r="J63" s="64"/>
      <c r="K63" s="64"/>
    </row>
    <row r="64" spans="1:12" s="65" customFormat="1" ht="23.25" x14ac:dyDescent="0.2">
      <c r="A64" s="101" t="s">
        <v>290</v>
      </c>
      <c r="B64" s="102"/>
      <c r="C64" s="102"/>
      <c r="D64" s="102"/>
      <c r="E64" s="102"/>
      <c r="F64" s="102"/>
      <c r="G64" s="102"/>
      <c r="H64" s="103"/>
      <c r="I64" s="66" t="e">
        <f>I63*1.17</f>
        <v>#REF!</v>
      </c>
      <c r="J64" s="64"/>
      <c r="K64" s="64"/>
    </row>
  </sheetData>
  <mergeCells count="3">
    <mergeCell ref="A1:K1"/>
    <mergeCell ref="A63:H63"/>
    <mergeCell ref="A64:H6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AC3DE-493B-4CE3-9E18-A2D43D7B944C}">
  <dimension ref="B2:F423"/>
  <sheetViews>
    <sheetView rightToLeft="1" tabSelected="1" zoomScaleNormal="100" workbookViewId="0">
      <selection activeCell="B2" sqref="B2:F2"/>
    </sheetView>
  </sheetViews>
  <sheetFormatPr defaultRowHeight="18.75" x14ac:dyDescent="0.3"/>
  <cols>
    <col min="2" max="2" width="9" style="39"/>
    <col min="3" max="3" width="76" style="39" customWidth="1"/>
    <col min="5" max="5" width="22.75" customWidth="1"/>
    <col min="6" max="6" width="22.5" customWidth="1"/>
  </cols>
  <sheetData>
    <row r="2" spans="2:6" ht="26.25" x14ac:dyDescent="0.4">
      <c r="B2" s="104" t="s">
        <v>425</v>
      </c>
      <c r="C2" s="105"/>
      <c r="D2" s="105"/>
      <c r="E2" s="105"/>
      <c r="F2" s="105"/>
    </row>
    <row r="4" spans="2:6" ht="22.5" customHeight="1" x14ac:dyDescent="0.2">
      <c r="B4" s="109" t="s">
        <v>3</v>
      </c>
      <c r="C4" s="109" t="s">
        <v>4</v>
      </c>
      <c r="D4" s="109" t="s">
        <v>24</v>
      </c>
      <c r="E4" s="109" t="s">
        <v>422</v>
      </c>
      <c r="F4" s="109" t="s">
        <v>423</v>
      </c>
    </row>
    <row r="5" spans="2:6" ht="22.5" customHeight="1" x14ac:dyDescent="0.2">
      <c r="B5" s="109"/>
      <c r="C5" s="109"/>
      <c r="D5" s="109"/>
      <c r="E5" s="109"/>
      <c r="F5" s="109"/>
    </row>
    <row r="6" spans="2:6" ht="56.25" x14ac:dyDescent="0.3">
      <c r="B6" s="39">
        <v>1</v>
      </c>
      <c r="C6" s="75" t="s">
        <v>375</v>
      </c>
      <c r="D6" s="39">
        <v>2</v>
      </c>
      <c r="E6" s="39"/>
      <c r="F6" s="39"/>
    </row>
    <row r="7" spans="2:6" ht="37.5" x14ac:dyDescent="0.3">
      <c r="B7" s="39">
        <v>2</v>
      </c>
      <c r="C7" s="75" t="s">
        <v>368</v>
      </c>
      <c r="D7" s="39">
        <v>2</v>
      </c>
      <c r="E7" s="39"/>
      <c r="F7" s="39"/>
    </row>
    <row r="8" spans="2:6" x14ac:dyDescent="0.3">
      <c r="B8" s="39">
        <v>3</v>
      </c>
      <c r="C8" s="75" t="s">
        <v>337</v>
      </c>
      <c r="D8" s="39">
        <v>2</v>
      </c>
      <c r="E8" s="39"/>
      <c r="F8" s="39"/>
    </row>
    <row r="9" spans="2:6" x14ac:dyDescent="0.3">
      <c r="B9" s="39">
        <v>4</v>
      </c>
      <c r="C9" s="75" t="s">
        <v>338</v>
      </c>
      <c r="D9" s="39">
        <v>1</v>
      </c>
      <c r="E9" s="39"/>
      <c r="F9" s="39"/>
    </row>
    <row r="10" spans="2:6" x14ac:dyDescent="0.3">
      <c r="B10" s="39">
        <v>5</v>
      </c>
      <c r="C10" s="75" t="s">
        <v>339</v>
      </c>
      <c r="D10" s="39">
        <v>2</v>
      </c>
      <c r="E10" s="39"/>
      <c r="F10" s="39"/>
    </row>
    <row r="11" spans="2:6" ht="93.75" x14ac:dyDescent="0.3">
      <c r="B11" s="39">
        <v>6</v>
      </c>
      <c r="C11" s="75" t="s">
        <v>399</v>
      </c>
      <c r="D11" s="39">
        <v>9</v>
      </c>
      <c r="E11" s="39"/>
      <c r="F11" s="39"/>
    </row>
    <row r="12" spans="2:6" x14ac:dyDescent="0.3">
      <c r="B12" s="39">
        <v>7</v>
      </c>
      <c r="C12" s="75" t="s">
        <v>340</v>
      </c>
      <c r="D12" s="39">
        <v>1</v>
      </c>
      <c r="E12" s="39"/>
      <c r="F12" s="39"/>
    </row>
    <row r="13" spans="2:6" x14ac:dyDescent="0.3">
      <c r="B13" s="39">
        <v>8</v>
      </c>
      <c r="C13" s="75" t="s">
        <v>376</v>
      </c>
      <c r="D13" s="39">
        <v>4</v>
      </c>
      <c r="E13" s="39"/>
      <c r="F13" s="39"/>
    </row>
    <row r="14" spans="2:6" x14ac:dyDescent="0.3">
      <c r="B14" s="39">
        <v>9</v>
      </c>
      <c r="C14" s="75" t="s">
        <v>377</v>
      </c>
      <c r="D14" s="39">
        <v>2</v>
      </c>
      <c r="E14" s="39"/>
      <c r="F14" s="39"/>
    </row>
    <row r="15" spans="2:6" x14ac:dyDescent="0.3">
      <c r="B15" s="39">
        <v>10</v>
      </c>
      <c r="C15" s="75" t="s">
        <v>378</v>
      </c>
      <c r="D15" s="39">
        <v>30</v>
      </c>
      <c r="E15" s="39"/>
      <c r="F15" s="39"/>
    </row>
    <row r="16" spans="2:6" x14ac:dyDescent="0.3">
      <c r="B16" s="39">
        <v>11</v>
      </c>
      <c r="C16" s="75" t="s">
        <v>341</v>
      </c>
      <c r="D16" s="39">
        <v>2</v>
      </c>
      <c r="E16" s="39"/>
      <c r="F16" s="39"/>
    </row>
    <row r="17" spans="2:6" x14ac:dyDescent="0.3">
      <c r="B17" s="39">
        <v>12</v>
      </c>
      <c r="C17" s="75" t="s">
        <v>342</v>
      </c>
      <c r="D17" s="39">
        <v>1</v>
      </c>
      <c r="E17" s="39"/>
      <c r="F17" s="39"/>
    </row>
    <row r="18" spans="2:6" x14ac:dyDescent="0.3">
      <c r="B18" s="39">
        <v>13</v>
      </c>
      <c r="C18" s="75" t="s">
        <v>343</v>
      </c>
      <c r="D18" s="39">
        <v>1</v>
      </c>
      <c r="E18" s="39"/>
      <c r="F18" s="39"/>
    </row>
    <row r="19" spans="2:6" x14ac:dyDescent="0.3">
      <c r="B19" s="39">
        <v>14</v>
      </c>
      <c r="C19" s="75" t="s">
        <v>344</v>
      </c>
      <c r="D19" s="39">
        <v>1</v>
      </c>
      <c r="E19" s="39"/>
      <c r="F19" s="39"/>
    </row>
    <row r="20" spans="2:6" x14ac:dyDescent="0.3">
      <c r="B20" s="39">
        <v>15</v>
      </c>
      <c r="C20" s="49" t="s">
        <v>345</v>
      </c>
      <c r="D20" s="39">
        <v>1</v>
      </c>
      <c r="E20" s="39"/>
      <c r="F20" s="39"/>
    </row>
    <row r="21" spans="2:6" x14ac:dyDescent="0.3">
      <c r="B21" s="39">
        <v>16</v>
      </c>
      <c r="C21" s="75" t="s">
        <v>346</v>
      </c>
      <c r="D21" s="39">
        <v>2</v>
      </c>
      <c r="E21" s="39"/>
      <c r="F21" s="39"/>
    </row>
    <row r="22" spans="2:6" x14ac:dyDescent="0.3">
      <c r="B22" s="39">
        <v>17</v>
      </c>
      <c r="C22" s="75" t="s">
        <v>347</v>
      </c>
      <c r="D22" s="39">
        <v>3</v>
      </c>
      <c r="E22" s="39"/>
      <c r="F22" s="39"/>
    </row>
    <row r="23" spans="2:6" ht="37.5" x14ac:dyDescent="0.3">
      <c r="B23" s="39">
        <v>18</v>
      </c>
      <c r="C23" s="75" t="s">
        <v>379</v>
      </c>
      <c r="D23" s="39">
        <v>4</v>
      </c>
      <c r="E23" s="39"/>
      <c r="F23" s="39"/>
    </row>
    <row r="24" spans="2:6" x14ac:dyDescent="0.3">
      <c r="B24" s="39">
        <v>19</v>
      </c>
      <c r="C24" s="75" t="s">
        <v>380</v>
      </c>
      <c r="D24" s="39">
        <v>5</v>
      </c>
      <c r="E24" s="39"/>
      <c r="F24" s="39"/>
    </row>
    <row r="25" spans="2:6" x14ac:dyDescent="0.3">
      <c r="B25" s="39">
        <v>20</v>
      </c>
      <c r="C25" s="75" t="s">
        <v>348</v>
      </c>
      <c r="D25" s="39">
        <v>2</v>
      </c>
      <c r="E25" s="39"/>
      <c r="F25" s="39"/>
    </row>
    <row r="26" spans="2:6" x14ac:dyDescent="0.3">
      <c r="B26" s="39">
        <v>21</v>
      </c>
      <c r="C26" s="75" t="s">
        <v>360</v>
      </c>
      <c r="D26" s="39">
        <v>10</v>
      </c>
      <c r="E26" s="39"/>
      <c r="F26" s="39"/>
    </row>
    <row r="27" spans="2:6" x14ac:dyDescent="0.3">
      <c r="B27" s="39">
        <v>22</v>
      </c>
      <c r="C27" s="75" t="s">
        <v>381</v>
      </c>
      <c r="D27" s="39">
        <v>2</v>
      </c>
      <c r="E27" s="39"/>
      <c r="F27" s="39"/>
    </row>
    <row r="28" spans="2:6" x14ac:dyDescent="0.3">
      <c r="B28" s="39">
        <v>23</v>
      </c>
      <c r="C28" s="49" t="s">
        <v>382</v>
      </c>
      <c r="D28" s="39">
        <v>12</v>
      </c>
      <c r="E28" s="39"/>
      <c r="F28" s="39"/>
    </row>
    <row r="29" spans="2:6" ht="37.5" x14ac:dyDescent="0.3">
      <c r="B29" s="39">
        <v>24</v>
      </c>
      <c r="C29" s="49" t="s">
        <v>383</v>
      </c>
      <c r="D29" s="39">
        <v>10</v>
      </c>
      <c r="E29" s="39"/>
      <c r="F29" s="39"/>
    </row>
    <row r="30" spans="2:6" x14ac:dyDescent="0.3">
      <c r="B30" s="39">
        <v>25</v>
      </c>
      <c r="C30" s="49" t="s">
        <v>370</v>
      </c>
      <c r="D30" s="39">
        <v>30</v>
      </c>
      <c r="E30" s="39"/>
      <c r="F30" s="39"/>
    </row>
    <row r="31" spans="2:6" x14ac:dyDescent="0.3">
      <c r="B31" s="39">
        <v>26</v>
      </c>
      <c r="C31" s="49" t="s">
        <v>371</v>
      </c>
      <c r="D31" s="39">
        <v>30</v>
      </c>
      <c r="E31" s="39"/>
      <c r="F31" s="39"/>
    </row>
    <row r="32" spans="2:6" x14ac:dyDescent="0.3">
      <c r="B32" s="39">
        <v>27</v>
      </c>
      <c r="C32" s="49" t="s">
        <v>372</v>
      </c>
      <c r="D32" s="39">
        <v>40</v>
      </c>
      <c r="E32" s="39"/>
      <c r="F32" s="39"/>
    </row>
    <row r="33" spans="2:6" x14ac:dyDescent="0.3">
      <c r="B33" s="39">
        <v>28</v>
      </c>
      <c r="C33" s="49" t="s">
        <v>349</v>
      </c>
      <c r="D33" s="39">
        <v>8</v>
      </c>
      <c r="E33" s="39"/>
      <c r="F33" s="39"/>
    </row>
    <row r="34" spans="2:6" x14ac:dyDescent="0.3">
      <c r="B34" s="39">
        <v>29</v>
      </c>
      <c r="C34" s="49" t="s">
        <v>350</v>
      </c>
      <c r="D34" s="39">
        <v>10</v>
      </c>
      <c r="E34" s="39"/>
      <c r="F34" s="39"/>
    </row>
    <row r="35" spans="2:6" x14ac:dyDescent="0.3">
      <c r="B35" s="39">
        <v>30</v>
      </c>
      <c r="C35" s="49" t="s">
        <v>351</v>
      </c>
      <c r="D35" s="39">
        <v>1</v>
      </c>
      <c r="E35" s="39"/>
      <c r="F35" s="39"/>
    </row>
    <row r="36" spans="2:6" x14ac:dyDescent="0.3">
      <c r="B36" s="39">
        <v>31</v>
      </c>
      <c r="C36" s="49" t="s">
        <v>352</v>
      </c>
      <c r="D36" s="39">
        <v>1</v>
      </c>
      <c r="E36" s="39"/>
      <c r="F36" s="39"/>
    </row>
    <row r="37" spans="2:6" x14ac:dyDescent="0.3">
      <c r="B37" s="39">
        <v>32</v>
      </c>
      <c r="C37" s="49" t="s">
        <v>353</v>
      </c>
      <c r="D37" s="39">
        <v>1</v>
      </c>
      <c r="E37" s="39"/>
      <c r="F37" s="39"/>
    </row>
    <row r="38" spans="2:6" x14ac:dyDescent="0.3">
      <c r="B38" s="39">
        <v>33</v>
      </c>
      <c r="C38" s="49" t="s">
        <v>354</v>
      </c>
      <c r="D38" s="39">
        <v>1</v>
      </c>
      <c r="E38" s="39"/>
      <c r="F38" s="39"/>
    </row>
    <row r="39" spans="2:6" x14ac:dyDescent="0.3">
      <c r="B39" s="39">
        <v>34</v>
      </c>
      <c r="C39" s="49" t="s">
        <v>355</v>
      </c>
      <c r="D39" s="39">
        <v>1</v>
      </c>
      <c r="E39" s="39"/>
      <c r="F39" s="39"/>
    </row>
    <row r="40" spans="2:6" x14ac:dyDescent="0.3">
      <c r="B40" s="39">
        <v>35</v>
      </c>
      <c r="C40" s="49" t="s">
        <v>356</v>
      </c>
      <c r="D40" s="39">
        <v>1</v>
      </c>
      <c r="E40" s="39"/>
      <c r="F40" s="39"/>
    </row>
    <row r="41" spans="2:6" x14ac:dyDescent="0.3">
      <c r="B41" s="39">
        <v>36</v>
      </c>
      <c r="C41" s="49" t="s">
        <v>357</v>
      </c>
      <c r="D41" s="39">
        <v>5</v>
      </c>
      <c r="E41" s="39"/>
      <c r="F41" s="39"/>
    </row>
    <row r="42" spans="2:6" x14ac:dyDescent="0.3">
      <c r="B42" s="39">
        <v>37</v>
      </c>
      <c r="C42" s="49" t="s">
        <v>358</v>
      </c>
      <c r="D42" s="39">
        <v>40</v>
      </c>
      <c r="E42" s="39"/>
      <c r="F42" s="39"/>
    </row>
    <row r="43" spans="2:6" x14ac:dyDescent="0.3">
      <c r="B43" s="39">
        <v>38</v>
      </c>
      <c r="C43" s="49" t="s">
        <v>359</v>
      </c>
      <c r="D43" s="39">
        <v>200</v>
      </c>
      <c r="E43" s="39"/>
      <c r="F43" s="39"/>
    </row>
    <row r="44" spans="2:6" x14ac:dyDescent="0.3">
      <c r="B44" s="39">
        <v>39</v>
      </c>
      <c r="C44" s="49" t="s">
        <v>369</v>
      </c>
      <c r="D44" s="39">
        <v>12</v>
      </c>
      <c r="E44" s="39"/>
      <c r="F44" s="39"/>
    </row>
    <row r="45" spans="2:6" x14ac:dyDescent="0.3">
      <c r="B45" s="39">
        <v>40</v>
      </c>
      <c r="C45" s="49" t="s">
        <v>361</v>
      </c>
      <c r="D45" s="39">
        <v>750</v>
      </c>
      <c r="E45" s="39"/>
      <c r="F45" s="39"/>
    </row>
    <row r="46" spans="2:6" x14ac:dyDescent="0.3">
      <c r="B46" s="39">
        <v>41</v>
      </c>
      <c r="C46" s="49" t="s">
        <v>384</v>
      </c>
      <c r="D46" s="39">
        <v>10</v>
      </c>
      <c r="E46" s="39"/>
      <c r="F46" s="39"/>
    </row>
    <row r="47" spans="2:6" x14ac:dyDescent="0.3">
      <c r="B47" s="39">
        <v>42</v>
      </c>
      <c r="C47" s="49" t="s">
        <v>362</v>
      </c>
      <c r="D47" s="39">
        <v>2</v>
      </c>
      <c r="E47" s="39"/>
      <c r="F47" s="39"/>
    </row>
    <row r="48" spans="2:6" x14ac:dyDescent="0.3">
      <c r="B48" s="39">
        <v>43</v>
      </c>
      <c r="C48" s="49" t="s">
        <v>363</v>
      </c>
      <c r="D48" s="39">
        <v>1</v>
      </c>
      <c r="E48" s="39"/>
      <c r="F48" s="39"/>
    </row>
    <row r="49" spans="2:6" x14ac:dyDescent="0.3">
      <c r="B49" s="39">
        <v>44</v>
      </c>
      <c r="C49" s="49" t="s">
        <v>385</v>
      </c>
      <c r="D49" s="39">
        <v>2</v>
      </c>
      <c r="E49" s="39"/>
      <c r="F49" s="39"/>
    </row>
    <row r="50" spans="2:6" x14ac:dyDescent="0.3">
      <c r="B50" s="39">
        <v>45</v>
      </c>
      <c r="C50" s="49" t="s">
        <v>364</v>
      </c>
      <c r="D50" s="39">
        <v>30</v>
      </c>
      <c r="E50" s="39"/>
      <c r="F50" s="39"/>
    </row>
    <row r="51" spans="2:6" x14ac:dyDescent="0.3">
      <c r="B51" s="39">
        <v>46</v>
      </c>
      <c r="C51" s="49" t="s">
        <v>386</v>
      </c>
      <c r="D51" s="39">
        <v>1</v>
      </c>
      <c r="E51" s="39"/>
      <c r="F51" s="39"/>
    </row>
    <row r="52" spans="2:6" x14ac:dyDescent="0.3">
      <c r="B52" s="39">
        <v>47</v>
      </c>
      <c r="C52" s="49" t="s">
        <v>365</v>
      </c>
      <c r="D52" s="39">
        <v>500</v>
      </c>
      <c r="E52" s="39"/>
      <c r="F52" s="39"/>
    </row>
    <row r="53" spans="2:6" x14ac:dyDescent="0.3">
      <c r="B53" s="39">
        <v>48</v>
      </c>
      <c r="C53" s="49" t="s">
        <v>366</v>
      </c>
      <c r="D53" s="39">
        <v>500</v>
      </c>
      <c r="E53" s="39"/>
      <c r="F53" s="39"/>
    </row>
    <row r="54" spans="2:6" x14ac:dyDescent="0.3">
      <c r="B54" s="39">
        <v>49</v>
      </c>
      <c r="C54" s="49" t="s">
        <v>367</v>
      </c>
      <c r="D54" s="39">
        <v>500</v>
      </c>
      <c r="E54" s="39"/>
      <c r="F54" s="39"/>
    </row>
    <row r="55" spans="2:6" x14ac:dyDescent="0.3">
      <c r="B55" s="39">
        <v>50</v>
      </c>
      <c r="C55" s="49" t="s">
        <v>373</v>
      </c>
      <c r="D55" s="39">
        <v>5</v>
      </c>
      <c r="E55" s="39"/>
      <c r="F55" s="39"/>
    </row>
    <row r="56" spans="2:6" x14ac:dyDescent="0.3">
      <c r="B56" s="39">
        <v>51</v>
      </c>
      <c r="C56" s="2" t="s">
        <v>387</v>
      </c>
      <c r="D56" s="39">
        <v>20</v>
      </c>
      <c r="E56" s="39"/>
      <c r="F56" s="39"/>
    </row>
    <row r="57" spans="2:6" x14ac:dyDescent="0.3">
      <c r="B57" s="39">
        <v>52</v>
      </c>
      <c r="C57" s="2" t="s">
        <v>388</v>
      </c>
      <c r="D57" s="39">
        <v>3</v>
      </c>
      <c r="E57" s="39"/>
      <c r="F57" s="39"/>
    </row>
    <row r="58" spans="2:6" x14ac:dyDescent="0.3">
      <c r="B58" s="39">
        <v>53</v>
      </c>
      <c r="C58" s="2" t="s">
        <v>389</v>
      </c>
      <c r="D58" s="39">
        <v>1</v>
      </c>
      <c r="E58" s="39"/>
      <c r="F58" s="39"/>
    </row>
    <row r="59" spans="2:6" x14ac:dyDescent="0.3">
      <c r="B59" s="39">
        <v>54</v>
      </c>
      <c r="C59" s="2" t="s">
        <v>390</v>
      </c>
      <c r="D59" s="39">
        <v>1</v>
      </c>
      <c r="E59" s="39"/>
      <c r="F59" s="39"/>
    </row>
    <row r="60" spans="2:6" x14ac:dyDescent="0.3">
      <c r="B60" s="39">
        <v>55</v>
      </c>
      <c r="C60" s="2" t="s">
        <v>391</v>
      </c>
      <c r="D60" s="39">
        <v>1</v>
      </c>
      <c r="E60" s="39"/>
      <c r="F60" s="39"/>
    </row>
    <row r="61" spans="2:6" x14ac:dyDescent="0.3">
      <c r="B61" s="39">
        <v>56</v>
      </c>
      <c r="C61" s="2" t="s">
        <v>33</v>
      </c>
      <c r="D61" s="39">
        <v>1</v>
      </c>
      <c r="E61" s="39"/>
      <c r="F61" s="39"/>
    </row>
    <row r="62" spans="2:6" x14ac:dyDescent="0.3">
      <c r="B62" s="39">
        <v>57</v>
      </c>
      <c r="C62" s="2" t="s">
        <v>392</v>
      </c>
      <c r="D62" s="39">
        <v>1</v>
      </c>
      <c r="E62" s="39"/>
      <c r="F62" s="39"/>
    </row>
    <row r="63" spans="2:6" x14ac:dyDescent="0.3">
      <c r="B63" s="39">
        <v>58</v>
      </c>
      <c r="C63" s="2" t="s">
        <v>393</v>
      </c>
      <c r="D63" s="39">
        <v>1</v>
      </c>
      <c r="E63" s="39"/>
      <c r="F63" s="39"/>
    </row>
    <row r="64" spans="2:6" x14ac:dyDescent="0.3">
      <c r="B64" s="39">
        <v>59</v>
      </c>
      <c r="C64" s="2" t="s">
        <v>394</v>
      </c>
      <c r="D64" s="39">
        <v>1</v>
      </c>
      <c r="E64" s="39"/>
      <c r="F64" s="39"/>
    </row>
    <row r="65" spans="2:6" x14ac:dyDescent="0.3">
      <c r="B65" s="39">
        <v>60</v>
      </c>
      <c r="C65" s="2" t="s">
        <v>395</v>
      </c>
      <c r="D65" s="39">
        <v>1</v>
      </c>
      <c r="E65" s="39"/>
      <c r="F65" s="39"/>
    </row>
    <row r="66" spans="2:6" x14ac:dyDescent="0.3">
      <c r="B66" s="39">
        <v>61</v>
      </c>
      <c r="C66" s="2" t="s">
        <v>396</v>
      </c>
      <c r="D66" s="39">
        <v>1</v>
      </c>
      <c r="E66" s="39"/>
      <c r="F66" s="39"/>
    </row>
    <row r="67" spans="2:6" x14ac:dyDescent="0.3">
      <c r="B67" s="39">
        <v>62</v>
      </c>
      <c r="C67" s="2" t="s">
        <v>34</v>
      </c>
      <c r="D67" s="39">
        <v>1</v>
      </c>
      <c r="E67" s="39"/>
      <c r="F67" s="39"/>
    </row>
    <row r="68" spans="2:6" x14ac:dyDescent="0.3">
      <c r="B68" s="39">
        <v>63</v>
      </c>
      <c r="C68" s="2" t="s">
        <v>397</v>
      </c>
      <c r="D68" s="39">
        <v>1</v>
      </c>
      <c r="E68" s="39"/>
      <c r="F68" s="39"/>
    </row>
    <row r="69" spans="2:6" x14ac:dyDescent="0.3">
      <c r="B69" s="39">
        <v>64</v>
      </c>
      <c r="C69" s="2" t="s">
        <v>35</v>
      </c>
      <c r="D69" s="39">
        <v>1</v>
      </c>
      <c r="E69" s="39"/>
      <c r="F69" s="39"/>
    </row>
    <row r="70" spans="2:6" x14ac:dyDescent="0.3">
      <c r="B70" s="39">
        <v>65</v>
      </c>
      <c r="C70" s="2" t="s">
        <v>36</v>
      </c>
      <c r="D70" s="39">
        <v>1</v>
      </c>
      <c r="E70" s="39"/>
      <c r="F70" s="39"/>
    </row>
    <row r="71" spans="2:6" x14ac:dyDescent="0.3">
      <c r="B71" s="39">
        <v>66</v>
      </c>
      <c r="C71" s="2" t="s">
        <v>37</v>
      </c>
      <c r="D71" s="39">
        <v>1</v>
      </c>
      <c r="E71" s="39"/>
      <c r="F71" s="39"/>
    </row>
    <row r="72" spans="2:6" x14ac:dyDescent="0.3">
      <c r="B72" s="39">
        <v>67</v>
      </c>
      <c r="C72" s="2" t="s">
        <v>38</v>
      </c>
      <c r="D72" s="39">
        <v>1</v>
      </c>
      <c r="E72" s="39"/>
      <c r="F72" s="39"/>
    </row>
    <row r="73" spans="2:6" x14ac:dyDescent="0.3">
      <c r="B73" s="39">
        <v>68</v>
      </c>
      <c r="C73" s="2" t="s">
        <v>39</v>
      </c>
      <c r="D73" s="39">
        <v>1</v>
      </c>
      <c r="E73" s="39"/>
      <c r="F73" s="39"/>
    </row>
    <row r="74" spans="2:6" x14ac:dyDescent="0.3">
      <c r="B74" s="39">
        <v>69</v>
      </c>
      <c r="C74" s="2" t="s">
        <v>11</v>
      </c>
      <c r="D74" s="39">
        <v>5</v>
      </c>
      <c r="E74" s="39"/>
      <c r="F74" s="39"/>
    </row>
    <row r="75" spans="2:6" x14ac:dyDescent="0.3">
      <c r="B75" s="39">
        <v>70</v>
      </c>
      <c r="C75" s="2" t="s">
        <v>40</v>
      </c>
      <c r="D75" s="39">
        <v>20</v>
      </c>
      <c r="E75" s="39"/>
      <c r="F75" s="39"/>
    </row>
    <row r="76" spans="2:6" x14ac:dyDescent="0.3">
      <c r="B76" s="39">
        <v>71</v>
      </c>
      <c r="C76" s="2" t="s">
        <v>41</v>
      </c>
      <c r="D76" s="39">
        <v>2</v>
      </c>
      <c r="E76" s="39"/>
      <c r="F76" s="39"/>
    </row>
    <row r="77" spans="2:6" ht="112.5" x14ac:dyDescent="0.3">
      <c r="B77" s="39">
        <v>72</v>
      </c>
      <c r="C77" s="50" t="s">
        <v>398</v>
      </c>
      <c r="D77" s="39">
        <v>1</v>
      </c>
      <c r="E77" s="39"/>
      <c r="F77" s="39"/>
    </row>
    <row r="78" spans="2:6" ht="37.5" x14ac:dyDescent="0.3">
      <c r="B78" s="39">
        <v>73</v>
      </c>
      <c r="C78" s="87" t="s">
        <v>400</v>
      </c>
      <c r="D78" s="39">
        <v>1</v>
      </c>
      <c r="E78" s="39"/>
      <c r="F78" s="39"/>
    </row>
    <row r="79" spans="2:6" x14ac:dyDescent="0.3">
      <c r="B79" s="39">
        <v>74</v>
      </c>
      <c r="C79" s="50" t="s">
        <v>32</v>
      </c>
      <c r="D79" s="39">
        <v>1</v>
      </c>
      <c r="E79" s="39"/>
      <c r="F79" s="39"/>
    </row>
    <row r="80" spans="2:6" x14ac:dyDescent="0.3">
      <c r="B80" s="39">
        <v>75</v>
      </c>
      <c r="C80" s="50" t="s">
        <v>401</v>
      </c>
      <c r="D80" s="39">
        <v>20</v>
      </c>
      <c r="E80" s="39"/>
      <c r="F80" s="39"/>
    </row>
    <row r="81" spans="2:6" ht="56.25" x14ac:dyDescent="0.3">
      <c r="B81" s="39">
        <v>76</v>
      </c>
      <c r="C81" s="49" t="s">
        <v>402</v>
      </c>
      <c r="D81" s="39">
        <v>1</v>
      </c>
      <c r="E81" s="39"/>
      <c r="F81" s="39"/>
    </row>
    <row r="82" spans="2:6" x14ac:dyDescent="0.3">
      <c r="B82" s="39">
        <v>77</v>
      </c>
      <c r="C82" s="39" t="s">
        <v>403</v>
      </c>
      <c r="D82" s="39">
        <v>6</v>
      </c>
      <c r="E82" s="39"/>
      <c r="F82" s="39"/>
    </row>
    <row r="83" spans="2:6" x14ac:dyDescent="0.3">
      <c r="B83" s="39">
        <v>78</v>
      </c>
      <c r="C83" s="39" t="s">
        <v>404</v>
      </c>
      <c r="D83" s="39">
        <v>6</v>
      </c>
      <c r="E83" s="39"/>
      <c r="F83" s="39"/>
    </row>
    <row r="84" spans="2:6" x14ac:dyDescent="0.3">
      <c r="B84" s="39">
        <v>79</v>
      </c>
      <c r="C84" s="85" t="s">
        <v>215</v>
      </c>
      <c r="D84" s="39">
        <v>20</v>
      </c>
      <c r="E84" s="39"/>
      <c r="F84" s="39"/>
    </row>
    <row r="85" spans="2:6" x14ac:dyDescent="0.3">
      <c r="B85" s="39">
        <v>80</v>
      </c>
      <c r="C85" s="85" t="s">
        <v>405</v>
      </c>
      <c r="D85" s="39">
        <v>20</v>
      </c>
      <c r="E85" s="39"/>
      <c r="F85" s="39"/>
    </row>
    <row r="86" spans="2:6" x14ac:dyDescent="0.3">
      <c r="B86" s="39">
        <v>81</v>
      </c>
      <c r="C86" s="85" t="s">
        <v>217</v>
      </c>
      <c r="D86" s="39">
        <v>20</v>
      </c>
      <c r="E86" s="39"/>
      <c r="F86" s="39"/>
    </row>
    <row r="87" spans="2:6" x14ac:dyDescent="0.3">
      <c r="B87" s="39">
        <v>82</v>
      </c>
      <c r="C87" s="85" t="s">
        <v>218</v>
      </c>
      <c r="D87" s="39">
        <v>4</v>
      </c>
      <c r="E87" s="39"/>
      <c r="F87" s="39"/>
    </row>
    <row r="88" spans="2:6" x14ac:dyDescent="0.3">
      <c r="B88" s="39">
        <v>83</v>
      </c>
      <c r="C88" s="85" t="s">
        <v>219</v>
      </c>
      <c r="D88" s="39">
        <v>40</v>
      </c>
      <c r="E88" s="39"/>
      <c r="F88" s="39"/>
    </row>
    <row r="89" spans="2:6" x14ac:dyDescent="0.3">
      <c r="B89" s="39">
        <v>84</v>
      </c>
      <c r="C89" s="85" t="s">
        <v>220</v>
      </c>
      <c r="D89" s="39">
        <v>4</v>
      </c>
      <c r="E89" s="39"/>
      <c r="F89" s="39"/>
    </row>
    <row r="90" spans="2:6" x14ac:dyDescent="0.3">
      <c r="B90" s="39">
        <v>85</v>
      </c>
      <c r="C90" s="85" t="s">
        <v>406</v>
      </c>
      <c r="D90" s="39">
        <v>8</v>
      </c>
      <c r="E90" s="39"/>
      <c r="F90" s="39"/>
    </row>
    <row r="91" spans="2:6" x14ac:dyDescent="0.3">
      <c r="B91" s="39">
        <v>86</v>
      </c>
      <c r="C91" s="85" t="s">
        <v>407</v>
      </c>
      <c r="D91" s="39">
        <v>60</v>
      </c>
      <c r="E91" s="39"/>
      <c r="F91" s="39"/>
    </row>
    <row r="92" spans="2:6" x14ac:dyDescent="0.3">
      <c r="B92" s="39">
        <v>87</v>
      </c>
      <c r="C92" s="85" t="s">
        <v>408</v>
      </c>
      <c r="D92" s="39">
        <v>60</v>
      </c>
      <c r="E92" s="39"/>
      <c r="F92" s="39"/>
    </row>
    <row r="93" spans="2:6" x14ac:dyDescent="0.3">
      <c r="B93" s="39">
        <v>88</v>
      </c>
      <c r="C93" s="85" t="s">
        <v>409</v>
      </c>
      <c r="D93" s="39">
        <v>60</v>
      </c>
      <c r="E93" s="39"/>
      <c r="F93" s="39"/>
    </row>
    <row r="94" spans="2:6" x14ac:dyDescent="0.3">
      <c r="B94" s="39">
        <v>89</v>
      </c>
      <c r="C94" s="85" t="s">
        <v>221</v>
      </c>
      <c r="D94" s="39">
        <v>40</v>
      </c>
      <c r="E94" s="39"/>
      <c r="F94" s="39"/>
    </row>
    <row r="95" spans="2:6" x14ac:dyDescent="0.3">
      <c r="B95" s="39">
        <v>90</v>
      </c>
      <c r="C95" s="85" t="s">
        <v>222</v>
      </c>
      <c r="D95" s="39">
        <v>20</v>
      </c>
      <c r="E95" s="39"/>
      <c r="F95" s="39"/>
    </row>
    <row r="96" spans="2:6" x14ac:dyDescent="0.3">
      <c r="B96" s="39">
        <v>91</v>
      </c>
      <c r="C96" s="85" t="s">
        <v>223</v>
      </c>
      <c r="D96" s="39">
        <v>40</v>
      </c>
      <c r="E96" s="39"/>
      <c r="F96" s="39"/>
    </row>
    <row r="97" spans="2:6" x14ac:dyDescent="0.3">
      <c r="B97" s="39">
        <v>92</v>
      </c>
      <c r="C97" s="85" t="s">
        <v>224</v>
      </c>
      <c r="D97" s="39">
        <v>2</v>
      </c>
      <c r="E97" s="39"/>
      <c r="F97" s="39"/>
    </row>
    <row r="98" spans="2:6" x14ac:dyDescent="0.3">
      <c r="B98" s="39">
        <v>93</v>
      </c>
      <c r="C98" s="85" t="s">
        <v>420</v>
      </c>
      <c r="D98" s="39">
        <v>70</v>
      </c>
      <c r="E98" s="39"/>
      <c r="F98" s="39"/>
    </row>
    <row r="99" spans="2:6" x14ac:dyDescent="0.3">
      <c r="B99" s="39">
        <v>94</v>
      </c>
      <c r="C99" s="85" t="s">
        <v>410</v>
      </c>
      <c r="D99" s="39">
        <v>14</v>
      </c>
      <c r="E99" s="39"/>
      <c r="F99" s="39"/>
    </row>
    <row r="100" spans="2:6" x14ac:dyDescent="0.3">
      <c r="B100" s="39">
        <v>95</v>
      </c>
      <c r="C100" s="85" t="s">
        <v>374</v>
      </c>
      <c r="D100" s="39">
        <v>400</v>
      </c>
      <c r="E100" s="39"/>
      <c r="F100" s="39"/>
    </row>
    <row r="101" spans="2:6" x14ac:dyDescent="0.3">
      <c r="B101" s="39">
        <v>96</v>
      </c>
      <c r="C101" s="85" t="s">
        <v>10</v>
      </c>
      <c r="D101" s="39">
        <v>40</v>
      </c>
      <c r="E101" s="39"/>
      <c r="F101" s="39"/>
    </row>
    <row r="102" spans="2:6" x14ac:dyDescent="0.3">
      <c r="B102" s="39">
        <v>97</v>
      </c>
      <c r="C102" s="85" t="s">
        <v>225</v>
      </c>
      <c r="D102" s="39">
        <v>4</v>
      </c>
      <c r="E102" s="39"/>
      <c r="F102" s="39"/>
    </row>
    <row r="103" spans="2:6" x14ac:dyDescent="0.3">
      <c r="B103" s="39">
        <v>98</v>
      </c>
      <c r="C103" s="85" t="s">
        <v>7</v>
      </c>
      <c r="D103" s="39">
        <v>40</v>
      </c>
      <c r="E103" s="39"/>
      <c r="F103" s="39"/>
    </row>
    <row r="104" spans="2:6" x14ac:dyDescent="0.3">
      <c r="B104" s="39">
        <v>99</v>
      </c>
      <c r="C104" s="85" t="s">
        <v>8</v>
      </c>
      <c r="D104" s="39">
        <v>30</v>
      </c>
      <c r="E104" s="39"/>
      <c r="F104" s="39"/>
    </row>
    <row r="105" spans="2:6" x14ac:dyDescent="0.3">
      <c r="B105" s="39">
        <v>100</v>
      </c>
      <c r="C105" s="85" t="s">
        <v>9</v>
      </c>
      <c r="D105" s="39">
        <v>40</v>
      </c>
      <c r="E105" s="39"/>
      <c r="F105" s="39"/>
    </row>
    <row r="106" spans="2:6" x14ac:dyDescent="0.3">
      <c r="B106" s="39">
        <v>101</v>
      </c>
      <c r="C106" s="85" t="s">
        <v>226</v>
      </c>
      <c r="D106" s="39">
        <v>20</v>
      </c>
      <c r="E106" s="39"/>
      <c r="F106" s="39"/>
    </row>
    <row r="107" spans="2:6" x14ac:dyDescent="0.3">
      <c r="B107" s="39">
        <v>102</v>
      </c>
      <c r="C107" s="85" t="s">
        <v>412</v>
      </c>
      <c r="D107" s="39">
        <v>4</v>
      </c>
      <c r="E107" s="39"/>
      <c r="F107" s="39"/>
    </row>
    <row r="108" spans="2:6" x14ac:dyDescent="0.3">
      <c r="B108" s="39">
        <v>103</v>
      </c>
      <c r="C108" s="85" t="s">
        <v>411</v>
      </c>
      <c r="D108" s="39">
        <v>10</v>
      </c>
      <c r="E108" s="39"/>
      <c r="F108" s="39"/>
    </row>
    <row r="109" spans="2:6" x14ac:dyDescent="0.3">
      <c r="B109" s="39">
        <v>104</v>
      </c>
      <c r="C109" s="85" t="s">
        <v>226</v>
      </c>
      <c r="D109" s="39">
        <v>20</v>
      </c>
      <c r="E109" s="39"/>
      <c r="F109" s="39"/>
    </row>
    <row r="110" spans="2:6" x14ac:dyDescent="0.3">
      <c r="B110" s="39">
        <v>105</v>
      </c>
      <c r="C110" s="85" t="s">
        <v>413</v>
      </c>
      <c r="D110" s="39">
        <v>14</v>
      </c>
      <c r="E110" s="39"/>
      <c r="F110" s="39"/>
    </row>
    <row r="111" spans="2:6" x14ac:dyDescent="0.3">
      <c r="B111" s="39">
        <v>106</v>
      </c>
      <c r="C111" s="85" t="s">
        <v>414</v>
      </c>
      <c r="D111" s="39">
        <v>2</v>
      </c>
      <c r="E111" s="39"/>
      <c r="F111" s="39"/>
    </row>
    <row r="112" spans="2:6" x14ac:dyDescent="0.3">
      <c r="B112" s="39">
        <v>107</v>
      </c>
      <c r="C112" s="85" t="s">
        <v>334</v>
      </c>
      <c r="D112" s="39">
        <v>100</v>
      </c>
      <c r="E112" s="39"/>
      <c r="F112" s="39"/>
    </row>
    <row r="113" spans="2:6" x14ac:dyDescent="0.3">
      <c r="B113" s="39">
        <v>108</v>
      </c>
      <c r="C113" s="85" t="s">
        <v>227</v>
      </c>
      <c r="D113" s="39">
        <v>20</v>
      </c>
      <c r="E113" s="39"/>
      <c r="F113" s="39"/>
    </row>
    <row r="114" spans="2:6" ht="37.5" x14ac:dyDescent="0.3">
      <c r="B114" s="39">
        <v>109</v>
      </c>
      <c r="C114" s="86" t="s">
        <v>228</v>
      </c>
      <c r="D114" s="39">
        <v>2</v>
      </c>
      <c r="E114" s="39"/>
      <c r="F114" s="39"/>
    </row>
    <row r="115" spans="2:6" x14ac:dyDescent="0.3">
      <c r="B115" s="39">
        <v>110</v>
      </c>
      <c r="C115" s="88" t="s">
        <v>415</v>
      </c>
      <c r="D115" s="39">
        <v>5</v>
      </c>
      <c r="E115" s="39"/>
      <c r="F115" s="39"/>
    </row>
    <row r="116" spans="2:6" x14ac:dyDescent="0.3">
      <c r="B116" s="39">
        <v>111</v>
      </c>
      <c r="C116" s="85" t="s">
        <v>6</v>
      </c>
      <c r="D116" s="39">
        <v>8</v>
      </c>
      <c r="E116" s="39"/>
      <c r="F116" s="39"/>
    </row>
    <row r="117" spans="2:6" x14ac:dyDescent="0.3">
      <c r="B117" s="39">
        <v>112</v>
      </c>
      <c r="C117" s="86" t="s">
        <v>229</v>
      </c>
      <c r="D117" s="39">
        <v>10</v>
      </c>
      <c r="E117" s="39"/>
      <c r="F117" s="39"/>
    </row>
    <row r="118" spans="2:6" x14ac:dyDescent="0.3">
      <c r="B118" s="39">
        <v>113</v>
      </c>
      <c r="C118" s="86" t="s">
        <v>230</v>
      </c>
      <c r="D118" s="39">
        <v>10</v>
      </c>
      <c r="E118" s="39"/>
      <c r="F118" s="39"/>
    </row>
    <row r="119" spans="2:6" x14ac:dyDescent="0.3">
      <c r="B119" s="39">
        <v>114</v>
      </c>
      <c r="C119" s="85" t="s">
        <v>231</v>
      </c>
      <c r="D119" s="39">
        <v>5</v>
      </c>
      <c r="E119" s="39"/>
      <c r="F119" s="39"/>
    </row>
    <row r="120" spans="2:6" x14ac:dyDescent="0.3">
      <c r="B120" s="39">
        <v>115</v>
      </c>
      <c r="C120" s="85" t="s">
        <v>416</v>
      </c>
      <c r="D120" s="39">
        <v>1</v>
      </c>
      <c r="E120" s="39"/>
      <c r="F120" s="39"/>
    </row>
    <row r="121" spans="2:6" x14ac:dyDescent="0.3">
      <c r="B121" s="39">
        <v>116</v>
      </c>
      <c r="C121" s="85" t="s">
        <v>417</v>
      </c>
      <c r="D121" s="39">
        <v>1</v>
      </c>
      <c r="E121" s="39"/>
      <c r="F121" s="39"/>
    </row>
    <row r="122" spans="2:6" x14ac:dyDescent="0.3">
      <c r="B122" s="39">
        <v>117</v>
      </c>
      <c r="C122" s="85" t="s">
        <v>418</v>
      </c>
      <c r="D122" s="39">
        <v>100</v>
      </c>
      <c r="E122" s="39"/>
      <c r="F122" s="39"/>
    </row>
    <row r="123" spans="2:6" x14ac:dyDescent="0.3">
      <c r="B123" s="39">
        <v>118</v>
      </c>
      <c r="C123" s="85" t="s">
        <v>419</v>
      </c>
      <c r="D123" s="39">
        <v>20</v>
      </c>
      <c r="E123" s="39"/>
      <c r="F123" s="39"/>
    </row>
    <row r="124" spans="2:6" x14ac:dyDescent="0.3">
      <c r="B124" s="106" t="s">
        <v>424</v>
      </c>
      <c r="C124" s="107"/>
      <c r="D124" s="108"/>
      <c r="E124" s="39"/>
      <c r="F124" s="39"/>
    </row>
    <row r="125" spans="2:6" x14ac:dyDescent="0.3">
      <c r="B125" s="106" t="s">
        <v>421</v>
      </c>
      <c r="C125" s="107"/>
      <c r="D125" s="108"/>
      <c r="E125" s="39"/>
      <c r="F125" s="39"/>
    </row>
    <row r="126" spans="2:6" ht="14.25" x14ac:dyDescent="0.2">
      <c r="B126"/>
      <c r="C126"/>
    </row>
    <row r="127" spans="2:6" ht="14.25" x14ac:dyDescent="0.2">
      <c r="B127"/>
      <c r="C127"/>
    </row>
    <row r="128" spans="2:6" ht="14.25" x14ac:dyDescent="0.2">
      <c r="B128"/>
      <c r="C128"/>
    </row>
    <row r="129" spans="2:3" ht="14.25" x14ac:dyDescent="0.2">
      <c r="B129"/>
      <c r="C129"/>
    </row>
    <row r="130" spans="2:3" ht="14.25" x14ac:dyDescent="0.2">
      <c r="B130"/>
      <c r="C130"/>
    </row>
    <row r="131" spans="2:3" ht="14.25" x14ac:dyDescent="0.2">
      <c r="B131"/>
      <c r="C131"/>
    </row>
    <row r="132" spans="2:3" ht="14.25" x14ac:dyDescent="0.2">
      <c r="B132"/>
      <c r="C132"/>
    </row>
    <row r="133" spans="2:3" ht="14.25" x14ac:dyDescent="0.2">
      <c r="B133"/>
      <c r="C133"/>
    </row>
    <row r="134" spans="2:3" ht="14.25" x14ac:dyDescent="0.2">
      <c r="B134"/>
      <c r="C134"/>
    </row>
    <row r="135" spans="2:3" ht="14.25" x14ac:dyDescent="0.2">
      <c r="B135"/>
      <c r="C135"/>
    </row>
    <row r="136" spans="2:3" ht="14.25" x14ac:dyDescent="0.2">
      <c r="B136"/>
      <c r="C136"/>
    </row>
    <row r="137" spans="2:3" ht="14.25" x14ac:dyDescent="0.2">
      <c r="B137"/>
      <c r="C137"/>
    </row>
    <row r="138" spans="2:3" ht="14.25" x14ac:dyDescent="0.2">
      <c r="B138"/>
      <c r="C138"/>
    </row>
    <row r="139" spans="2:3" ht="14.25" x14ac:dyDescent="0.2">
      <c r="B139"/>
      <c r="C139"/>
    </row>
    <row r="140" spans="2:3" ht="14.25" x14ac:dyDescent="0.2">
      <c r="B140"/>
      <c r="C140"/>
    </row>
    <row r="141" spans="2:3" ht="14.25" x14ac:dyDescent="0.2">
      <c r="B141"/>
      <c r="C141"/>
    </row>
    <row r="142" spans="2:3" ht="14.25" x14ac:dyDescent="0.2">
      <c r="B142"/>
      <c r="C142"/>
    </row>
    <row r="143" spans="2:3" ht="14.25" x14ac:dyDescent="0.2">
      <c r="B143"/>
      <c r="C143"/>
    </row>
    <row r="144" spans="2:3" ht="14.25" x14ac:dyDescent="0.2">
      <c r="B144"/>
      <c r="C144"/>
    </row>
    <row r="145" spans="2:3" ht="14.25" x14ac:dyDescent="0.2">
      <c r="B145"/>
      <c r="C145"/>
    </row>
    <row r="146" spans="2:3" ht="14.25" x14ac:dyDescent="0.2">
      <c r="B146"/>
      <c r="C146"/>
    </row>
    <row r="147" spans="2:3" ht="14.25" x14ac:dyDescent="0.2">
      <c r="B147"/>
      <c r="C147"/>
    </row>
    <row r="148" spans="2:3" ht="14.25" x14ac:dyDescent="0.2">
      <c r="B148"/>
      <c r="C148"/>
    </row>
    <row r="149" spans="2:3" ht="14.25" x14ac:dyDescent="0.2">
      <c r="B149"/>
      <c r="C149"/>
    </row>
    <row r="150" spans="2:3" ht="14.25" x14ac:dyDescent="0.2">
      <c r="B150"/>
      <c r="C150"/>
    </row>
    <row r="151" spans="2:3" ht="14.25" x14ac:dyDescent="0.2">
      <c r="B151"/>
      <c r="C151"/>
    </row>
    <row r="152" spans="2:3" ht="14.25" x14ac:dyDescent="0.2">
      <c r="B152"/>
      <c r="C152"/>
    </row>
    <row r="153" spans="2:3" ht="14.25" x14ac:dyDescent="0.2">
      <c r="B153"/>
      <c r="C153"/>
    </row>
    <row r="154" spans="2:3" ht="14.25" x14ac:dyDescent="0.2">
      <c r="B154"/>
      <c r="C154"/>
    </row>
    <row r="155" spans="2:3" ht="14.25" x14ac:dyDescent="0.2">
      <c r="B155"/>
      <c r="C155"/>
    </row>
    <row r="156" spans="2:3" ht="14.25" x14ac:dyDescent="0.2">
      <c r="B156"/>
      <c r="C156"/>
    </row>
    <row r="157" spans="2:3" ht="14.25" x14ac:dyDescent="0.2">
      <c r="B157"/>
      <c r="C157"/>
    </row>
    <row r="158" spans="2:3" ht="14.25" x14ac:dyDescent="0.2">
      <c r="B158"/>
      <c r="C158"/>
    </row>
    <row r="159" spans="2:3" ht="14.25" x14ac:dyDescent="0.2">
      <c r="B159"/>
      <c r="C159"/>
    </row>
    <row r="160" spans="2:3" ht="14.25" x14ac:dyDescent="0.2">
      <c r="B160"/>
      <c r="C160"/>
    </row>
    <row r="161" spans="2:3" ht="14.25" x14ac:dyDescent="0.2">
      <c r="B161"/>
      <c r="C161"/>
    </row>
    <row r="162" spans="2:3" ht="14.25" x14ac:dyDescent="0.2">
      <c r="B162"/>
      <c r="C162"/>
    </row>
    <row r="163" spans="2:3" ht="14.25" x14ac:dyDescent="0.2">
      <c r="B163"/>
      <c r="C163"/>
    </row>
    <row r="164" spans="2:3" ht="14.25" x14ac:dyDescent="0.2">
      <c r="B164"/>
      <c r="C164"/>
    </row>
    <row r="165" spans="2:3" ht="14.25" x14ac:dyDescent="0.2">
      <c r="B165"/>
      <c r="C165"/>
    </row>
    <row r="166" spans="2:3" ht="14.25" x14ac:dyDescent="0.2">
      <c r="B166"/>
      <c r="C166"/>
    </row>
    <row r="167" spans="2:3" ht="14.25" x14ac:dyDescent="0.2">
      <c r="B167"/>
      <c r="C167"/>
    </row>
    <row r="168" spans="2:3" ht="14.25" x14ac:dyDescent="0.2">
      <c r="B168"/>
      <c r="C168"/>
    </row>
    <row r="169" spans="2:3" ht="14.25" x14ac:dyDescent="0.2">
      <c r="B169"/>
      <c r="C169"/>
    </row>
    <row r="170" spans="2:3" ht="14.25" x14ac:dyDescent="0.2">
      <c r="B170"/>
      <c r="C170"/>
    </row>
    <row r="171" spans="2:3" ht="14.25" x14ac:dyDescent="0.2">
      <c r="B171"/>
      <c r="C171"/>
    </row>
    <row r="172" spans="2:3" ht="14.25" x14ac:dyDescent="0.2">
      <c r="B172"/>
      <c r="C172"/>
    </row>
    <row r="173" spans="2:3" ht="14.25" x14ac:dyDescent="0.2">
      <c r="B173"/>
      <c r="C173"/>
    </row>
    <row r="174" spans="2:3" ht="14.25" x14ac:dyDescent="0.2">
      <c r="B174"/>
      <c r="C174"/>
    </row>
    <row r="175" spans="2:3" ht="14.25" x14ac:dyDescent="0.2">
      <c r="B175"/>
      <c r="C175"/>
    </row>
    <row r="176" spans="2:3" ht="14.25" x14ac:dyDescent="0.2">
      <c r="B176"/>
      <c r="C176"/>
    </row>
    <row r="177" spans="2:3" ht="14.25" x14ac:dyDescent="0.2">
      <c r="B177"/>
      <c r="C177"/>
    </row>
    <row r="178" spans="2:3" ht="14.25" x14ac:dyDescent="0.2">
      <c r="B178"/>
      <c r="C178"/>
    </row>
    <row r="179" spans="2:3" ht="14.25" x14ac:dyDescent="0.2">
      <c r="B179"/>
      <c r="C179"/>
    </row>
    <row r="180" spans="2:3" ht="14.25" x14ac:dyDescent="0.2">
      <c r="B180"/>
      <c r="C180"/>
    </row>
    <row r="181" spans="2:3" ht="14.25" x14ac:dyDescent="0.2">
      <c r="B181"/>
      <c r="C181"/>
    </row>
    <row r="182" spans="2:3" ht="14.25" x14ac:dyDescent="0.2">
      <c r="B182"/>
      <c r="C182"/>
    </row>
    <row r="183" spans="2:3" ht="14.25" x14ac:dyDescent="0.2">
      <c r="B183"/>
      <c r="C183"/>
    </row>
    <row r="184" spans="2:3" ht="14.25" x14ac:dyDescent="0.2">
      <c r="B184"/>
      <c r="C184"/>
    </row>
    <row r="185" spans="2:3" ht="14.25" x14ac:dyDescent="0.2">
      <c r="B185"/>
      <c r="C185"/>
    </row>
    <row r="186" spans="2:3" ht="14.25" x14ac:dyDescent="0.2">
      <c r="B186"/>
      <c r="C186"/>
    </row>
    <row r="187" spans="2:3" ht="14.25" x14ac:dyDescent="0.2">
      <c r="B187"/>
      <c r="C187"/>
    </row>
    <row r="188" spans="2:3" ht="14.25" x14ac:dyDescent="0.2">
      <c r="B188"/>
      <c r="C188"/>
    </row>
    <row r="189" spans="2:3" ht="14.25" x14ac:dyDescent="0.2">
      <c r="B189"/>
      <c r="C189"/>
    </row>
    <row r="190" spans="2:3" ht="14.25" x14ac:dyDescent="0.2">
      <c r="B190"/>
      <c r="C190"/>
    </row>
    <row r="191" spans="2:3" ht="14.25" x14ac:dyDescent="0.2">
      <c r="B191"/>
      <c r="C191"/>
    </row>
    <row r="192" spans="2:3" ht="14.25" x14ac:dyDescent="0.2">
      <c r="B192"/>
      <c r="C192"/>
    </row>
    <row r="193" spans="2:3" ht="14.25" x14ac:dyDescent="0.2">
      <c r="B193"/>
      <c r="C193"/>
    </row>
    <row r="194" spans="2:3" ht="14.25" x14ac:dyDescent="0.2">
      <c r="B194"/>
      <c r="C194"/>
    </row>
    <row r="195" spans="2:3" ht="14.25" x14ac:dyDescent="0.2">
      <c r="B195"/>
      <c r="C195"/>
    </row>
    <row r="196" spans="2:3" ht="14.25" x14ac:dyDescent="0.2">
      <c r="B196"/>
      <c r="C196"/>
    </row>
    <row r="197" spans="2:3" ht="14.25" x14ac:dyDescent="0.2">
      <c r="B197"/>
      <c r="C197"/>
    </row>
    <row r="198" spans="2:3" ht="14.25" x14ac:dyDescent="0.2">
      <c r="B198"/>
      <c r="C198"/>
    </row>
    <row r="199" spans="2:3" ht="14.25" x14ac:dyDescent="0.2">
      <c r="B199"/>
      <c r="C199"/>
    </row>
    <row r="200" spans="2:3" ht="14.25" x14ac:dyDescent="0.2">
      <c r="B200"/>
      <c r="C200"/>
    </row>
    <row r="201" spans="2:3" ht="14.25" x14ac:dyDescent="0.2">
      <c r="B201"/>
      <c r="C201"/>
    </row>
    <row r="202" spans="2:3" ht="14.25" x14ac:dyDescent="0.2">
      <c r="B202"/>
      <c r="C202"/>
    </row>
    <row r="203" spans="2:3" ht="14.25" x14ac:dyDescent="0.2">
      <c r="B203"/>
      <c r="C203"/>
    </row>
    <row r="204" spans="2:3" ht="14.25" x14ac:dyDescent="0.2">
      <c r="B204"/>
      <c r="C204"/>
    </row>
    <row r="205" spans="2:3" ht="14.25" x14ac:dyDescent="0.2">
      <c r="B205"/>
      <c r="C205"/>
    </row>
    <row r="206" spans="2:3" ht="14.25" x14ac:dyDescent="0.2">
      <c r="B206"/>
      <c r="C206"/>
    </row>
    <row r="207" spans="2:3" ht="14.25" x14ac:dyDescent="0.2">
      <c r="B207"/>
      <c r="C207"/>
    </row>
    <row r="208" spans="2:3" ht="14.25" x14ac:dyDescent="0.2">
      <c r="B208"/>
      <c r="C208"/>
    </row>
    <row r="209" spans="2:3" ht="14.25" x14ac:dyDescent="0.2">
      <c r="B209"/>
      <c r="C209"/>
    </row>
    <row r="210" spans="2:3" ht="14.25" x14ac:dyDescent="0.2">
      <c r="B210"/>
      <c r="C210"/>
    </row>
    <row r="211" spans="2:3" ht="14.25" x14ac:dyDescent="0.2">
      <c r="B211"/>
      <c r="C211"/>
    </row>
    <row r="212" spans="2:3" ht="14.25" x14ac:dyDescent="0.2">
      <c r="B212"/>
      <c r="C212"/>
    </row>
    <row r="213" spans="2:3" ht="14.25" x14ac:dyDescent="0.2">
      <c r="B213"/>
      <c r="C213"/>
    </row>
    <row r="214" spans="2:3" ht="14.25" x14ac:dyDescent="0.2">
      <c r="B214"/>
      <c r="C214"/>
    </row>
    <row r="215" spans="2:3" ht="14.25" x14ac:dyDescent="0.2">
      <c r="B215"/>
      <c r="C215"/>
    </row>
    <row r="216" spans="2:3" ht="14.25" x14ac:dyDescent="0.2">
      <c r="B216"/>
      <c r="C216"/>
    </row>
    <row r="217" spans="2:3" ht="14.25" x14ac:dyDescent="0.2">
      <c r="B217"/>
      <c r="C217"/>
    </row>
    <row r="218" spans="2:3" ht="14.25" x14ac:dyDescent="0.2">
      <c r="B218"/>
      <c r="C218"/>
    </row>
    <row r="219" spans="2:3" ht="14.25" x14ac:dyDescent="0.2">
      <c r="B219"/>
      <c r="C219"/>
    </row>
    <row r="220" spans="2:3" ht="14.25" x14ac:dyDescent="0.2">
      <c r="B220"/>
      <c r="C220"/>
    </row>
    <row r="221" spans="2:3" ht="14.25" x14ac:dyDescent="0.2">
      <c r="B221"/>
      <c r="C221"/>
    </row>
    <row r="222" spans="2:3" ht="14.25" x14ac:dyDescent="0.2">
      <c r="B222"/>
      <c r="C222"/>
    </row>
    <row r="223" spans="2:3" ht="14.25" x14ac:dyDescent="0.2">
      <c r="B223"/>
      <c r="C223"/>
    </row>
    <row r="224" spans="2:3" ht="14.25" x14ac:dyDescent="0.2">
      <c r="B224"/>
      <c r="C224"/>
    </row>
    <row r="225" spans="2:3" ht="14.25" x14ac:dyDescent="0.2">
      <c r="B225"/>
      <c r="C225"/>
    </row>
    <row r="226" spans="2:3" ht="14.25" x14ac:dyDescent="0.2">
      <c r="B226"/>
      <c r="C226"/>
    </row>
    <row r="227" spans="2:3" ht="14.25" x14ac:dyDescent="0.2">
      <c r="B227"/>
      <c r="C227"/>
    </row>
    <row r="228" spans="2:3" ht="14.25" x14ac:dyDescent="0.2">
      <c r="B228"/>
      <c r="C228"/>
    </row>
    <row r="229" spans="2:3" ht="14.25" x14ac:dyDescent="0.2">
      <c r="B229"/>
      <c r="C229"/>
    </row>
    <row r="230" spans="2:3" ht="14.25" x14ac:dyDescent="0.2">
      <c r="B230"/>
      <c r="C230"/>
    </row>
    <row r="231" spans="2:3" ht="14.25" x14ac:dyDescent="0.2">
      <c r="B231"/>
      <c r="C231"/>
    </row>
    <row r="232" spans="2:3" ht="14.25" x14ac:dyDescent="0.2">
      <c r="B232"/>
      <c r="C232"/>
    </row>
    <row r="233" spans="2:3" ht="14.25" x14ac:dyDescent="0.2">
      <c r="B233"/>
      <c r="C233"/>
    </row>
    <row r="234" spans="2:3" ht="14.25" x14ac:dyDescent="0.2">
      <c r="B234"/>
      <c r="C234"/>
    </row>
    <row r="235" spans="2:3" ht="14.25" x14ac:dyDescent="0.2">
      <c r="B235"/>
      <c r="C235"/>
    </row>
    <row r="236" spans="2:3" ht="14.25" x14ac:dyDescent="0.2">
      <c r="B236"/>
      <c r="C236"/>
    </row>
    <row r="237" spans="2:3" ht="14.25" x14ac:dyDescent="0.2">
      <c r="B237"/>
      <c r="C237"/>
    </row>
    <row r="238" spans="2:3" ht="14.25" x14ac:dyDescent="0.2">
      <c r="B238"/>
      <c r="C238"/>
    </row>
    <row r="239" spans="2:3" ht="14.25" x14ac:dyDescent="0.2">
      <c r="B239"/>
      <c r="C239"/>
    </row>
    <row r="240" spans="2:3" ht="14.25" x14ac:dyDescent="0.2">
      <c r="B240"/>
      <c r="C240"/>
    </row>
    <row r="241" spans="2:3" ht="14.25" x14ac:dyDescent="0.2">
      <c r="B241"/>
      <c r="C241"/>
    </row>
    <row r="242" spans="2:3" ht="14.25" x14ac:dyDescent="0.2">
      <c r="B242"/>
      <c r="C242"/>
    </row>
    <row r="243" spans="2:3" ht="14.25" x14ac:dyDescent="0.2">
      <c r="B243"/>
      <c r="C243"/>
    </row>
    <row r="244" spans="2:3" ht="14.25" x14ac:dyDescent="0.2">
      <c r="B244"/>
      <c r="C244"/>
    </row>
    <row r="245" spans="2:3" ht="14.25" x14ac:dyDescent="0.2">
      <c r="B245"/>
      <c r="C245"/>
    </row>
    <row r="246" spans="2:3" ht="14.25" x14ac:dyDescent="0.2">
      <c r="B246"/>
      <c r="C246"/>
    </row>
    <row r="247" spans="2:3" ht="14.25" x14ac:dyDescent="0.2">
      <c r="B247"/>
      <c r="C247"/>
    </row>
    <row r="248" spans="2:3" ht="14.25" x14ac:dyDescent="0.2">
      <c r="B248"/>
      <c r="C248"/>
    </row>
    <row r="249" spans="2:3" ht="14.25" x14ac:dyDescent="0.2">
      <c r="B249"/>
      <c r="C249"/>
    </row>
    <row r="250" spans="2:3" ht="14.25" x14ac:dyDescent="0.2">
      <c r="B250"/>
      <c r="C250"/>
    </row>
    <row r="251" spans="2:3" ht="14.25" x14ac:dyDescent="0.2">
      <c r="B251"/>
      <c r="C251"/>
    </row>
    <row r="252" spans="2:3" ht="14.25" x14ac:dyDescent="0.2">
      <c r="B252"/>
      <c r="C252"/>
    </row>
    <row r="253" spans="2:3" ht="14.25" x14ac:dyDescent="0.2">
      <c r="B253"/>
      <c r="C253"/>
    </row>
    <row r="254" spans="2:3" ht="14.25" x14ac:dyDescent="0.2">
      <c r="B254"/>
      <c r="C254"/>
    </row>
    <row r="255" spans="2:3" ht="14.25" x14ac:dyDescent="0.2">
      <c r="B255"/>
      <c r="C255"/>
    </row>
    <row r="256" spans="2:3" ht="14.25" x14ac:dyDescent="0.2">
      <c r="B256"/>
      <c r="C256"/>
    </row>
    <row r="257" spans="2:3" ht="14.25" x14ac:dyDescent="0.2">
      <c r="B257"/>
      <c r="C257"/>
    </row>
    <row r="258" spans="2:3" ht="14.25" x14ac:dyDescent="0.2">
      <c r="B258"/>
      <c r="C258"/>
    </row>
    <row r="259" spans="2:3" ht="14.25" x14ac:dyDescent="0.2">
      <c r="B259"/>
      <c r="C259"/>
    </row>
    <row r="260" spans="2:3" ht="14.25" x14ac:dyDescent="0.2">
      <c r="B260"/>
      <c r="C260"/>
    </row>
    <row r="261" spans="2:3" ht="14.25" x14ac:dyDescent="0.2">
      <c r="B261"/>
      <c r="C261"/>
    </row>
    <row r="262" spans="2:3" ht="14.25" x14ac:dyDescent="0.2">
      <c r="B262"/>
      <c r="C262"/>
    </row>
    <row r="263" spans="2:3" ht="14.25" x14ac:dyDescent="0.2">
      <c r="B263"/>
      <c r="C263"/>
    </row>
    <row r="264" spans="2:3" ht="14.25" x14ac:dyDescent="0.2">
      <c r="B264"/>
      <c r="C264"/>
    </row>
    <row r="265" spans="2:3" ht="14.25" x14ac:dyDescent="0.2">
      <c r="B265"/>
      <c r="C265"/>
    </row>
    <row r="266" spans="2:3" ht="14.25" x14ac:dyDescent="0.2">
      <c r="B266"/>
      <c r="C266"/>
    </row>
    <row r="267" spans="2:3" ht="14.25" x14ac:dyDescent="0.2">
      <c r="B267"/>
      <c r="C267"/>
    </row>
    <row r="268" spans="2:3" ht="14.25" x14ac:dyDescent="0.2">
      <c r="B268"/>
      <c r="C268"/>
    </row>
    <row r="269" spans="2:3" ht="14.25" x14ac:dyDescent="0.2">
      <c r="B269"/>
      <c r="C269"/>
    </row>
    <row r="270" spans="2:3" ht="14.25" x14ac:dyDescent="0.2">
      <c r="B270"/>
      <c r="C270"/>
    </row>
    <row r="271" spans="2:3" ht="14.25" x14ac:dyDescent="0.2">
      <c r="B271"/>
      <c r="C271"/>
    </row>
    <row r="272" spans="2:3" ht="14.25" x14ac:dyDescent="0.2">
      <c r="B272"/>
      <c r="C272"/>
    </row>
    <row r="273" spans="2:3" ht="14.25" x14ac:dyDescent="0.2">
      <c r="B273"/>
      <c r="C273"/>
    </row>
    <row r="274" spans="2:3" ht="14.25" x14ac:dyDescent="0.2">
      <c r="B274"/>
      <c r="C274"/>
    </row>
    <row r="275" spans="2:3" ht="14.25" x14ac:dyDescent="0.2">
      <c r="B275"/>
      <c r="C275"/>
    </row>
    <row r="276" spans="2:3" ht="14.25" x14ac:dyDescent="0.2">
      <c r="B276"/>
      <c r="C276"/>
    </row>
    <row r="277" spans="2:3" ht="14.25" x14ac:dyDescent="0.2">
      <c r="B277"/>
      <c r="C277"/>
    </row>
    <row r="278" spans="2:3" ht="14.25" x14ac:dyDescent="0.2">
      <c r="B278"/>
      <c r="C278"/>
    </row>
    <row r="279" spans="2:3" ht="14.25" x14ac:dyDescent="0.2">
      <c r="B279"/>
      <c r="C279"/>
    </row>
    <row r="280" spans="2:3" ht="14.25" x14ac:dyDescent="0.2">
      <c r="B280"/>
      <c r="C280"/>
    </row>
    <row r="281" spans="2:3" ht="14.25" x14ac:dyDescent="0.2">
      <c r="B281"/>
      <c r="C281"/>
    </row>
    <row r="282" spans="2:3" ht="14.25" x14ac:dyDescent="0.2">
      <c r="B282"/>
      <c r="C282"/>
    </row>
    <row r="283" spans="2:3" ht="14.25" x14ac:dyDescent="0.2">
      <c r="B283"/>
      <c r="C283"/>
    </row>
    <row r="284" spans="2:3" ht="14.25" x14ac:dyDescent="0.2">
      <c r="B284"/>
      <c r="C284"/>
    </row>
    <row r="285" spans="2:3" ht="14.25" x14ac:dyDescent="0.2">
      <c r="B285"/>
      <c r="C285"/>
    </row>
    <row r="286" spans="2:3" ht="14.25" x14ac:dyDescent="0.2">
      <c r="B286"/>
      <c r="C286"/>
    </row>
    <row r="287" spans="2:3" ht="14.25" x14ac:dyDescent="0.2">
      <c r="B287"/>
      <c r="C287"/>
    </row>
    <row r="288" spans="2:3" ht="14.25" x14ac:dyDescent="0.2">
      <c r="B288"/>
      <c r="C288"/>
    </row>
    <row r="289" spans="2:3" ht="14.25" x14ac:dyDescent="0.2">
      <c r="B289"/>
      <c r="C289"/>
    </row>
    <row r="290" spans="2:3" ht="14.25" x14ac:dyDescent="0.2">
      <c r="B290"/>
      <c r="C290"/>
    </row>
    <row r="291" spans="2:3" ht="14.25" x14ac:dyDescent="0.2">
      <c r="B291"/>
      <c r="C291"/>
    </row>
    <row r="292" spans="2:3" ht="14.25" x14ac:dyDescent="0.2">
      <c r="B292"/>
      <c r="C292"/>
    </row>
    <row r="293" spans="2:3" ht="14.25" x14ac:dyDescent="0.2">
      <c r="B293"/>
      <c r="C293"/>
    </row>
    <row r="294" spans="2:3" ht="14.25" x14ac:dyDescent="0.2">
      <c r="B294"/>
      <c r="C294"/>
    </row>
    <row r="295" spans="2:3" ht="14.25" x14ac:dyDescent="0.2">
      <c r="B295"/>
      <c r="C295"/>
    </row>
    <row r="296" spans="2:3" ht="14.25" x14ac:dyDescent="0.2">
      <c r="B296"/>
      <c r="C296"/>
    </row>
    <row r="297" spans="2:3" ht="14.25" x14ac:dyDescent="0.2">
      <c r="B297"/>
      <c r="C297"/>
    </row>
    <row r="298" spans="2:3" ht="14.25" x14ac:dyDescent="0.2">
      <c r="B298"/>
      <c r="C298"/>
    </row>
    <row r="299" spans="2:3" ht="14.25" x14ac:dyDescent="0.2">
      <c r="B299"/>
      <c r="C299"/>
    </row>
    <row r="300" spans="2:3" ht="14.25" x14ac:dyDescent="0.2">
      <c r="B300"/>
      <c r="C300"/>
    </row>
    <row r="301" spans="2:3" ht="14.25" x14ac:dyDescent="0.2">
      <c r="B301"/>
      <c r="C301"/>
    </row>
    <row r="302" spans="2:3" ht="14.25" x14ac:dyDescent="0.2">
      <c r="B302"/>
      <c r="C302"/>
    </row>
    <row r="303" spans="2:3" ht="14.25" x14ac:dyDescent="0.2">
      <c r="B303"/>
      <c r="C303"/>
    </row>
    <row r="304" spans="2:3" ht="14.25" x14ac:dyDescent="0.2">
      <c r="B304"/>
      <c r="C304"/>
    </row>
    <row r="305" spans="2:3" ht="14.25" x14ac:dyDescent="0.2">
      <c r="B305"/>
      <c r="C305"/>
    </row>
    <row r="306" spans="2:3" ht="14.25" x14ac:dyDescent="0.2">
      <c r="B306"/>
      <c r="C306"/>
    </row>
    <row r="307" spans="2:3" ht="14.25" x14ac:dyDescent="0.2">
      <c r="B307"/>
      <c r="C307"/>
    </row>
    <row r="308" spans="2:3" ht="14.25" x14ac:dyDescent="0.2">
      <c r="B308"/>
      <c r="C308"/>
    </row>
    <row r="309" spans="2:3" ht="14.25" x14ac:dyDescent="0.2">
      <c r="B309"/>
      <c r="C309"/>
    </row>
    <row r="310" spans="2:3" ht="14.25" x14ac:dyDescent="0.2">
      <c r="B310"/>
      <c r="C310"/>
    </row>
    <row r="311" spans="2:3" ht="14.25" x14ac:dyDescent="0.2">
      <c r="B311"/>
      <c r="C311"/>
    </row>
    <row r="312" spans="2:3" ht="14.25" x14ac:dyDescent="0.2">
      <c r="B312"/>
      <c r="C312"/>
    </row>
    <row r="313" spans="2:3" ht="14.25" x14ac:dyDescent="0.2">
      <c r="B313"/>
      <c r="C313"/>
    </row>
    <row r="314" spans="2:3" ht="14.25" x14ac:dyDescent="0.2">
      <c r="B314"/>
      <c r="C314"/>
    </row>
    <row r="315" spans="2:3" ht="14.25" x14ac:dyDescent="0.2">
      <c r="B315"/>
      <c r="C315"/>
    </row>
    <row r="316" spans="2:3" ht="14.25" x14ac:dyDescent="0.2">
      <c r="B316"/>
      <c r="C316"/>
    </row>
    <row r="317" spans="2:3" ht="14.25" x14ac:dyDescent="0.2">
      <c r="B317"/>
      <c r="C317"/>
    </row>
    <row r="318" spans="2:3" ht="14.25" x14ac:dyDescent="0.2">
      <c r="B318"/>
      <c r="C318"/>
    </row>
    <row r="319" spans="2:3" ht="14.25" x14ac:dyDescent="0.2">
      <c r="B319"/>
      <c r="C319"/>
    </row>
    <row r="320" spans="2:3" ht="14.25" x14ac:dyDescent="0.2">
      <c r="B320"/>
      <c r="C320"/>
    </row>
    <row r="321" spans="2:3" ht="14.25" x14ac:dyDescent="0.2">
      <c r="B321"/>
      <c r="C321"/>
    </row>
    <row r="322" spans="2:3" ht="14.25" x14ac:dyDescent="0.2">
      <c r="B322"/>
      <c r="C322"/>
    </row>
    <row r="323" spans="2:3" ht="14.25" x14ac:dyDescent="0.2">
      <c r="B323"/>
      <c r="C323"/>
    </row>
    <row r="324" spans="2:3" ht="14.25" x14ac:dyDescent="0.2">
      <c r="B324"/>
      <c r="C324"/>
    </row>
    <row r="325" spans="2:3" ht="14.25" x14ac:dyDescent="0.2">
      <c r="B325"/>
      <c r="C325"/>
    </row>
    <row r="326" spans="2:3" ht="14.25" x14ac:dyDescent="0.2">
      <c r="B326"/>
      <c r="C326"/>
    </row>
    <row r="327" spans="2:3" ht="14.25" x14ac:dyDescent="0.2">
      <c r="B327"/>
      <c r="C327"/>
    </row>
    <row r="328" spans="2:3" ht="14.25" x14ac:dyDescent="0.2">
      <c r="B328"/>
      <c r="C328"/>
    </row>
    <row r="329" spans="2:3" ht="14.25" x14ac:dyDescent="0.2">
      <c r="B329"/>
      <c r="C329"/>
    </row>
    <row r="330" spans="2:3" ht="14.25" x14ac:dyDescent="0.2">
      <c r="B330"/>
      <c r="C330"/>
    </row>
    <row r="331" spans="2:3" ht="14.25" x14ac:dyDescent="0.2">
      <c r="B331"/>
      <c r="C331"/>
    </row>
    <row r="332" spans="2:3" ht="14.25" x14ac:dyDescent="0.2">
      <c r="B332"/>
      <c r="C332"/>
    </row>
    <row r="333" spans="2:3" ht="14.25" x14ac:dyDescent="0.2">
      <c r="B333"/>
      <c r="C333"/>
    </row>
    <row r="334" spans="2:3" ht="14.25" x14ac:dyDescent="0.2">
      <c r="B334"/>
      <c r="C334"/>
    </row>
    <row r="335" spans="2:3" ht="14.25" x14ac:dyDescent="0.2">
      <c r="B335"/>
      <c r="C335"/>
    </row>
    <row r="336" spans="2:3" ht="14.25" x14ac:dyDescent="0.2">
      <c r="B336"/>
      <c r="C336"/>
    </row>
    <row r="337" spans="2:3" ht="14.25" x14ac:dyDescent="0.2">
      <c r="B337"/>
      <c r="C337"/>
    </row>
    <row r="338" spans="2:3" ht="14.25" x14ac:dyDescent="0.2">
      <c r="B338"/>
      <c r="C338"/>
    </row>
    <row r="339" spans="2:3" ht="14.25" x14ac:dyDescent="0.2">
      <c r="B339"/>
      <c r="C339"/>
    </row>
    <row r="340" spans="2:3" ht="14.25" x14ac:dyDescent="0.2">
      <c r="B340"/>
      <c r="C340"/>
    </row>
    <row r="341" spans="2:3" ht="14.25" x14ac:dyDescent="0.2">
      <c r="B341"/>
      <c r="C341"/>
    </row>
    <row r="342" spans="2:3" ht="14.25" x14ac:dyDescent="0.2">
      <c r="B342"/>
      <c r="C342"/>
    </row>
    <row r="343" spans="2:3" ht="14.25" x14ac:dyDescent="0.2">
      <c r="B343"/>
      <c r="C343"/>
    </row>
    <row r="344" spans="2:3" ht="14.25" x14ac:dyDescent="0.2">
      <c r="B344"/>
      <c r="C344"/>
    </row>
    <row r="345" spans="2:3" ht="14.25" x14ac:dyDescent="0.2">
      <c r="B345"/>
      <c r="C345"/>
    </row>
    <row r="346" spans="2:3" ht="14.25" x14ac:dyDescent="0.2">
      <c r="B346"/>
      <c r="C346"/>
    </row>
    <row r="347" spans="2:3" ht="14.25" x14ac:dyDescent="0.2">
      <c r="B347"/>
      <c r="C347"/>
    </row>
    <row r="348" spans="2:3" ht="14.25" x14ac:dyDescent="0.2">
      <c r="B348"/>
      <c r="C348"/>
    </row>
    <row r="349" spans="2:3" ht="14.25" x14ac:dyDescent="0.2">
      <c r="B349"/>
      <c r="C349"/>
    </row>
    <row r="350" spans="2:3" ht="14.25" x14ac:dyDescent="0.2">
      <c r="B350"/>
      <c r="C350"/>
    </row>
    <row r="351" spans="2:3" ht="14.25" x14ac:dyDescent="0.2">
      <c r="B351"/>
      <c r="C351"/>
    </row>
    <row r="352" spans="2:3" ht="14.25" x14ac:dyDescent="0.2">
      <c r="B352"/>
      <c r="C352"/>
    </row>
    <row r="353" spans="2:3" ht="14.25" x14ac:dyDescent="0.2">
      <c r="B353"/>
      <c r="C353"/>
    </row>
    <row r="354" spans="2:3" ht="14.25" x14ac:dyDescent="0.2">
      <c r="B354"/>
      <c r="C354"/>
    </row>
    <row r="355" spans="2:3" ht="14.25" x14ac:dyDescent="0.2">
      <c r="B355"/>
      <c r="C355"/>
    </row>
    <row r="356" spans="2:3" ht="14.25" x14ac:dyDescent="0.2">
      <c r="B356"/>
      <c r="C356"/>
    </row>
    <row r="357" spans="2:3" ht="14.25" x14ac:dyDescent="0.2">
      <c r="B357"/>
      <c r="C357"/>
    </row>
    <row r="358" spans="2:3" ht="14.25" x14ac:dyDescent="0.2">
      <c r="B358"/>
      <c r="C358"/>
    </row>
    <row r="359" spans="2:3" ht="14.25" x14ac:dyDescent="0.2">
      <c r="B359"/>
      <c r="C359"/>
    </row>
    <row r="360" spans="2:3" ht="14.25" x14ac:dyDescent="0.2">
      <c r="B360"/>
      <c r="C360"/>
    </row>
    <row r="361" spans="2:3" ht="14.25" x14ac:dyDescent="0.2">
      <c r="B361"/>
      <c r="C361"/>
    </row>
    <row r="362" spans="2:3" ht="14.25" x14ac:dyDescent="0.2">
      <c r="B362"/>
      <c r="C362"/>
    </row>
    <row r="363" spans="2:3" ht="14.25" x14ac:dyDescent="0.2">
      <c r="B363"/>
      <c r="C363"/>
    </row>
    <row r="364" spans="2:3" ht="14.25" x14ac:dyDescent="0.2">
      <c r="B364"/>
      <c r="C364"/>
    </row>
    <row r="365" spans="2:3" ht="14.25" x14ac:dyDescent="0.2">
      <c r="B365"/>
      <c r="C365"/>
    </row>
    <row r="366" spans="2:3" ht="14.25" x14ac:dyDescent="0.2">
      <c r="B366"/>
      <c r="C366"/>
    </row>
    <row r="367" spans="2:3" ht="14.25" x14ac:dyDescent="0.2">
      <c r="B367"/>
      <c r="C367"/>
    </row>
    <row r="368" spans="2:3" ht="14.25" x14ac:dyDescent="0.2">
      <c r="B368"/>
      <c r="C368"/>
    </row>
    <row r="369" spans="2:3" ht="14.25" x14ac:dyDescent="0.2">
      <c r="B369"/>
      <c r="C369"/>
    </row>
    <row r="370" spans="2:3" ht="14.25" x14ac:dyDescent="0.2">
      <c r="B370"/>
      <c r="C370"/>
    </row>
    <row r="371" spans="2:3" ht="14.25" x14ac:dyDescent="0.2">
      <c r="B371"/>
      <c r="C371"/>
    </row>
    <row r="372" spans="2:3" ht="14.25" x14ac:dyDescent="0.2">
      <c r="B372"/>
      <c r="C372"/>
    </row>
    <row r="373" spans="2:3" ht="14.25" x14ac:dyDescent="0.2">
      <c r="B373"/>
      <c r="C373"/>
    </row>
    <row r="374" spans="2:3" ht="14.25" x14ac:dyDescent="0.2">
      <c r="B374"/>
      <c r="C374"/>
    </row>
    <row r="375" spans="2:3" ht="14.25" x14ac:dyDescent="0.2">
      <c r="B375"/>
      <c r="C375"/>
    </row>
    <row r="376" spans="2:3" ht="14.25" x14ac:dyDescent="0.2">
      <c r="B376"/>
      <c r="C376"/>
    </row>
    <row r="377" spans="2:3" ht="14.25" x14ac:dyDescent="0.2">
      <c r="B377"/>
      <c r="C377"/>
    </row>
    <row r="378" spans="2:3" ht="14.25" x14ac:dyDescent="0.2">
      <c r="B378"/>
      <c r="C378"/>
    </row>
    <row r="379" spans="2:3" ht="14.25" x14ac:dyDescent="0.2">
      <c r="B379"/>
      <c r="C379"/>
    </row>
    <row r="380" spans="2:3" ht="14.25" x14ac:dyDescent="0.2">
      <c r="B380"/>
      <c r="C380"/>
    </row>
    <row r="381" spans="2:3" ht="14.25" x14ac:dyDescent="0.2">
      <c r="B381"/>
      <c r="C381"/>
    </row>
    <row r="382" spans="2:3" ht="14.25" x14ac:dyDescent="0.2">
      <c r="B382"/>
      <c r="C382"/>
    </row>
    <row r="383" spans="2:3" ht="14.25" x14ac:dyDescent="0.2">
      <c r="B383"/>
      <c r="C383"/>
    </row>
    <row r="384" spans="2:3" ht="14.25" x14ac:dyDescent="0.2">
      <c r="B384"/>
      <c r="C384"/>
    </row>
    <row r="385" spans="2:3" ht="14.25" x14ac:dyDescent="0.2">
      <c r="B385"/>
      <c r="C385"/>
    </row>
    <row r="386" spans="2:3" ht="14.25" x14ac:dyDescent="0.2">
      <c r="B386"/>
      <c r="C386"/>
    </row>
    <row r="387" spans="2:3" ht="14.25" x14ac:dyDescent="0.2">
      <c r="B387"/>
      <c r="C387"/>
    </row>
    <row r="388" spans="2:3" ht="14.25" x14ac:dyDescent="0.2">
      <c r="B388"/>
      <c r="C388"/>
    </row>
    <row r="389" spans="2:3" ht="14.25" x14ac:dyDescent="0.2">
      <c r="B389"/>
      <c r="C389"/>
    </row>
    <row r="390" spans="2:3" ht="14.25" x14ac:dyDescent="0.2">
      <c r="B390"/>
      <c r="C390"/>
    </row>
    <row r="391" spans="2:3" ht="14.25" x14ac:dyDescent="0.2">
      <c r="B391"/>
      <c r="C391"/>
    </row>
    <row r="392" spans="2:3" ht="14.25" x14ac:dyDescent="0.2">
      <c r="B392"/>
      <c r="C392"/>
    </row>
    <row r="393" spans="2:3" ht="14.25" x14ac:dyDescent="0.2">
      <c r="B393"/>
      <c r="C393"/>
    </row>
    <row r="394" spans="2:3" ht="14.25" x14ac:dyDescent="0.2">
      <c r="B394"/>
      <c r="C394"/>
    </row>
    <row r="395" spans="2:3" ht="14.25" x14ac:dyDescent="0.2">
      <c r="B395"/>
      <c r="C395"/>
    </row>
    <row r="396" spans="2:3" ht="14.25" x14ac:dyDescent="0.2">
      <c r="B396"/>
      <c r="C396"/>
    </row>
    <row r="397" spans="2:3" ht="14.25" x14ac:dyDescent="0.2">
      <c r="B397"/>
      <c r="C397"/>
    </row>
    <row r="398" spans="2:3" ht="14.25" x14ac:dyDescent="0.2">
      <c r="B398"/>
      <c r="C398"/>
    </row>
    <row r="399" spans="2:3" ht="14.25" x14ac:dyDescent="0.2">
      <c r="B399"/>
      <c r="C399"/>
    </row>
    <row r="400" spans="2:3" ht="14.25" x14ac:dyDescent="0.2">
      <c r="B400"/>
      <c r="C400"/>
    </row>
    <row r="401" spans="2:3" ht="14.25" x14ac:dyDescent="0.2">
      <c r="B401"/>
      <c r="C401"/>
    </row>
    <row r="402" spans="2:3" ht="14.25" x14ac:dyDescent="0.2">
      <c r="B402"/>
      <c r="C402"/>
    </row>
    <row r="403" spans="2:3" ht="14.25" x14ac:dyDescent="0.2">
      <c r="B403"/>
      <c r="C403"/>
    </row>
    <row r="404" spans="2:3" ht="14.25" x14ac:dyDescent="0.2">
      <c r="B404"/>
      <c r="C404"/>
    </row>
    <row r="405" spans="2:3" ht="14.25" x14ac:dyDescent="0.2">
      <c r="B405"/>
      <c r="C405"/>
    </row>
    <row r="406" spans="2:3" ht="14.25" x14ac:dyDescent="0.2">
      <c r="B406"/>
      <c r="C406"/>
    </row>
    <row r="407" spans="2:3" ht="14.25" x14ac:dyDescent="0.2">
      <c r="B407"/>
      <c r="C407"/>
    </row>
    <row r="408" spans="2:3" ht="14.25" x14ac:dyDescent="0.2">
      <c r="B408"/>
      <c r="C408"/>
    </row>
    <row r="409" spans="2:3" ht="14.25" x14ac:dyDescent="0.2">
      <c r="B409"/>
      <c r="C409"/>
    </row>
    <row r="410" spans="2:3" ht="14.25" x14ac:dyDescent="0.2">
      <c r="B410"/>
      <c r="C410"/>
    </row>
    <row r="411" spans="2:3" ht="14.25" x14ac:dyDescent="0.2">
      <c r="B411"/>
      <c r="C411"/>
    </row>
    <row r="412" spans="2:3" ht="14.25" x14ac:dyDescent="0.2">
      <c r="B412"/>
      <c r="C412"/>
    </row>
    <row r="413" spans="2:3" ht="14.25" x14ac:dyDescent="0.2">
      <c r="B413"/>
      <c r="C413"/>
    </row>
    <row r="414" spans="2:3" ht="14.25" x14ac:dyDescent="0.2">
      <c r="B414"/>
      <c r="C414"/>
    </row>
    <row r="415" spans="2:3" ht="14.25" x14ac:dyDescent="0.2">
      <c r="B415"/>
      <c r="C415"/>
    </row>
    <row r="416" spans="2:3" ht="14.25" x14ac:dyDescent="0.2">
      <c r="B416"/>
      <c r="C416"/>
    </row>
    <row r="417" spans="2:3" ht="14.25" x14ac:dyDescent="0.2">
      <c r="B417"/>
      <c r="C417"/>
    </row>
    <row r="418" spans="2:3" ht="14.25" x14ac:dyDescent="0.2">
      <c r="B418"/>
      <c r="C418"/>
    </row>
    <row r="419" spans="2:3" ht="14.25" x14ac:dyDescent="0.2">
      <c r="B419"/>
      <c r="C419"/>
    </row>
    <row r="420" spans="2:3" ht="14.25" x14ac:dyDescent="0.2">
      <c r="B420"/>
      <c r="C420"/>
    </row>
    <row r="421" spans="2:3" ht="14.25" x14ac:dyDescent="0.2">
      <c r="B421"/>
      <c r="C421"/>
    </row>
    <row r="422" spans="2:3" ht="14.25" x14ac:dyDescent="0.2">
      <c r="B422"/>
      <c r="C422"/>
    </row>
    <row r="423" spans="2:3" ht="14.25" x14ac:dyDescent="0.2">
      <c r="B423"/>
      <c r="C423"/>
    </row>
  </sheetData>
  <mergeCells count="8">
    <mergeCell ref="B2:F2"/>
    <mergeCell ref="B124:D124"/>
    <mergeCell ref="B125:D125"/>
    <mergeCell ref="B4:B5"/>
    <mergeCell ref="C4:C5"/>
    <mergeCell ref="D4:D5"/>
    <mergeCell ref="E4:E5"/>
    <mergeCell ref="F4:F5"/>
  </mergeCells>
  <pageMargins left="0.70866141732283472" right="0.70866141732283472" top="0.74803149606299213" bottom="0.74803149606299213" header="0.31496062992125984" footer="0.31496062992125984"/>
  <pageSetup paperSize="9"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49"/>
  <sheetViews>
    <sheetView rightToLeft="1" topLeftCell="A25" workbookViewId="0">
      <selection activeCell="F25" sqref="F25"/>
    </sheetView>
  </sheetViews>
  <sheetFormatPr defaultColWidth="9" defaultRowHeight="15" x14ac:dyDescent="0.2"/>
  <cols>
    <col min="1" max="1" width="5.625" style="1" bestFit="1" customWidth="1"/>
    <col min="2" max="2" width="84.625" style="1" customWidth="1"/>
    <col min="3" max="4" width="6.125" style="1" bestFit="1" customWidth="1"/>
    <col min="5" max="16384" width="9" style="1"/>
  </cols>
  <sheetData>
    <row r="1" spans="1:4" ht="18" x14ac:dyDescent="0.25">
      <c r="A1" s="79" t="s">
        <v>140</v>
      </c>
      <c r="B1" s="79" t="s">
        <v>17</v>
      </c>
      <c r="C1" s="79" t="s">
        <v>136</v>
      </c>
      <c r="D1" s="79" t="s">
        <v>137</v>
      </c>
    </row>
    <row r="2" spans="1:4" ht="18" x14ac:dyDescent="0.25">
      <c r="A2" s="76">
        <v>1</v>
      </c>
      <c r="B2" s="76" t="s">
        <v>83</v>
      </c>
      <c r="C2" s="76"/>
      <c r="D2" s="76">
        <v>2</v>
      </c>
    </row>
    <row r="3" spans="1:4" ht="18" x14ac:dyDescent="0.25">
      <c r="A3" s="76">
        <v>2</v>
      </c>
      <c r="B3" s="76" t="s">
        <v>114</v>
      </c>
      <c r="C3" s="76">
        <v>1</v>
      </c>
      <c r="D3" s="76"/>
    </row>
    <row r="4" spans="1:4" ht="18" x14ac:dyDescent="0.25">
      <c r="A4" s="76">
        <v>5</v>
      </c>
      <c r="B4" s="76" t="s">
        <v>87</v>
      </c>
      <c r="C4" s="76">
        <v>6</v>
      </c>
      <c r="D4" s="76">
        <v>3</v>
      </c>
    </row>
    <row r="5" spans="1:4" ht="18" x14ac:dyDescent="0.25">
      <c r="A5" s="76">
        <v>6</v>
      </c>
      <c r="B5" s="76" t="s">
        <v>88</v>
      </c>
      <c r="C5" s="76">
        <v>10</v>
      </c>
      <c r="D5" s="76">
        <v>30</v>
      </c>
    </row>
    <row r="6" spans="1:4" ht="18" x14ac:dyDescent="0.25">
      <c r="A6" s="76">
        <v>7</v>
      </c>
      <c r="B6" s="76" t="s">
        <v>89</v>
      </c>
      <c r="C6" s="76">
        <v>1</v>
      </c>
      <c r="D6" s="76"/>
    </row>
    <row r="7" spans="1:4" ht="18" x14ac:dyDescent="0.25">
      <c r="A7" s="76">
        <v>9</v>
      </c>
      <c r="B7" s="76" t="s">
        <v>141</v>
      </c>
      <c r="C7" s="76"/>
      <c r="D7" s="76">
        <v>2</v>
      </c>
    </row>
    <row r="8" spans="1:4" ht="18" x14ac:dyDescent="0.25">
      <c r="A8" s="76">
        <v>10</v>
      </c>
      <c r="B8" s="76" t="s">
        <v>91</v>
      </c>
      <c r="C8" s="76">
        <v>2</v>
      </c>
      <c r="D8" s="76"/>
    </row>
    <row r="9" spans="1:4" ht="18" x14ac:dyDescent="0.25">
      <c r="A9" s="76">
        <v>11</v>
      </c>
      <c r="B9" s="76" t="s">
        <v>95</v>
      </c>
      <c r="C9" s="76">
        <v>1</v>
      </c>
      <c r="D9" s="76"/>
    </row>
    <row r="10" spans="1:4" ht="18" x14ac:dyDescent="0.25">
      <c r="A10" s="76">
        <v>12</v>
      </c>
      <c r="B10" s="76" t="s">
        <v>139</v>
      </c>
      <c r="C10" s="76"/>
      <c r="D10" s="76">
        <v>2</v>
      </c>
    </row>
    <row r="11" spans="1:4" ht="18" x14ac:dyDescent="0.25">
      <c r="A11" s="76">
        <v>13</v>
      </c>
      <c r="B11" s="76" t="s">
        <v>126</v>
      </c>
      <c r="C11" s="76"/>
      <c r="D11" s="76">
        <v>1</v>
      </c>
    </row>
    <row r="12" spans="1:4" ht="18" x14ac:dyDescent="0.25">
      <c r="A12" s="76">
        <v>15</v>
      </c>
      <c r="B12" s="76" t="s">
        <v>117</v>
      </c>
      <c r="C12" s="76">
        <v>1</v>
      </c>
      <c r="D12" s="76"/>
    </row>
    <row r="13" spans="1:4" ht="18" x14ac:dyDescent="0.25">
      <c r="A13" s="76">
        <v>103</v>
      </c>
      <c r="B13" s="76" t="s">
        <v>127</v>
      </c>
      <c r="C13" s="76">
        <v>1</v>
      </c>
      <c r="D13" s="76"/>
    </row>
    <row r="14" spans="1:4" ht="18" x14ac:dyDescent="0.25">
      <c r="A14" s="76" t="s">
        <v>75</v>
      </c>
      <c r="B14" s="76" t="s">
        <v>76</v>
      </c>
      <c r="C14" s="76" t="s">
        <v>138</v>
      </c>
      <c r="D14" s="76"/>
    </row>
    <row r="15" spans="1:4" ht="18" x14ac:dyDescent="0.25">
      <c r="A15" s="76" t="s">
        <v>99</v>
      </c>
      <c r="B15" s="76" t="s">
        <v>54</v>
      </c>
      <c r="C15" s="76" t="s">
        <v>138</v>
      </c>
      <c r="D15" s="76"/>
    </row>
    <row r="16" spans="1:4" ht="18" x14ac:dyDescent="0.25">
      <c r="A16" s="76" t="s">
        <v>100</v>
      </c>
      <c r="B16" s="76" t="s">
        <v>101</v>
      </c>
      <c r="C16" s="76" t="s">
        <v>138</v>
      </c>
      <c r="D16" s="76"/>
    </row>
    <row r="17" spans="1:4" ht="18" x14ac:dyDescent="0.25">
      <c r="A17" s="76" t="s">
        <v>102</v>
      </c>
      <c r="B17" s="76" t="s">
        <v>43</v>
      </c>
      <c r="C17" s="76"/>
      <c r="D17" s="76">
        <v>1</v>
      </c>
    </row>
    <row r="18" spans="1:4" ht="18" x14ac:dyDescent="0.25">
      <c r="A18" s="76" t="s">
        <v>80</v>
      </c>
      <c r="B18" s="76" t="s">
        <v>81</v>
      </c>
      <c r="C18" s="76">
        <v>1</v>
      </c>
      <c r="D18" s="76"/>
    </row>
    <row r="19" spans="1:4" ht="18" x14ac:dyDescent="0.25">
      <c r="A19" s="76" t="s">
        <v>103</v>
      </c>
      <c r="B19" s="77" t="s">
        <v>49</v>
      </c>
      <c r="C19" s="76"/>
      <c r="D19" s="76">
        <v>6</v>
      </c>
    </row>
    <row r="20" spans="1:4" ht="18" x14ac:dyDescent="0.25">
      <c r="A20" s="76" t="s">
        <v>82</v>
      </c>
      <c r="B20" s="76" t="s">
        <v>72</v>
      </c>
      <c r="C20" s="76">
        <v>1</v>
      </c>
      <c r="D20" s="76">
        <v>2</v>
      </c>
    </row>
    <row r="21" spans="1:4" ht="18" x14ac:dyDescent="0.25">
      <c r="A21" s="76" t="s">
        <v>128</v>
      </c>
      <c r="B21" s="76" t="s">
        <v>131</v>
      </c>
      <c r="C21" s="76">
        <v>1</v>
      </c>
      <c r="D21" s="76"/>
    </row>
    <row r="22" spans="1:4" ht="18" x14ac:dyDescent="0.25">
      <c r="A22" s="76" t="s">
        <v>129</v>
      </c>
      <c r="B22" s="76" t="s">
        <v>132</v>
      </c>
      <c r="C22" s="76"/>
      <c r="D22" s="76">
        <v>1</v>
      </c>
    </row>
    <row r="23" spans="1:4" ht="18" x14ac:dyDescent="0.25">
      <c r="A23" s="76" t="s">
        <v>130</v>
      </c>
      <c r="B23" s="76" t="s">
        <v>133</v>
      </c>
      <c r="C23" s="76">
        <v>1</v>
      </c>
      <c r="D23" s="76"/>
    </row>
    <row r="24" spans="1:4" ht="18" x14ac:dyDescent="0.25">
      <c r="A24" s="76" t="s">
        <v>104</v>
      </c>
      <c r="B24" s="76" t="s">
        <v>109</v>
      </c>
      <c r="C24" s="76"/>
      <c r="D24" s="76">
        <v>1</v>
      </c>
    </row>
    <row r="25" spans="1:4" ht="18" x14ac:dyDescent="0.25">
      <c r="A25" s="76" t="s">
        <v>105</v>
      </c>
      <c r="B25" s="76" t="s">
        <v>110</v>
      </c>
      <c r="C25" s="76"/>
      <c r="D25" s="76">
        <v>1</v>
      </c>
    </row>
    <row r="26" spans="1:4" ht="18" x14ac:dyDescent="0.25">
      <c r="A26" s="76" t="s">
        <v>106</v>
      </c>
      <c r="B26" s="76" t="s">
        <v>111</v>
      </c>
      <c r="C26" s="76"/>
      <c r="D26" s="76">
        <v>1</v>
      </c>
    </row>
    <row r="27" spans="1:4" ht="18" x14ac:dyDescent="0.25">
      <c r="A27" s="76" t="s">
        <v>107</v>
      </c>
      <c r="B27" s="76" t="s">
        <v>112</v>
      </c>
      <c r="C27" s="76"/>
      <c r="D27" s="76">
        <v>1</v>
      </c>
    </row>
    <row r="28" spans="1:4" ht="18" x14ac:dyDescent="0.25">
      <c r="A28" s="76" t="s">
        <v>108</v>
      </c>
      <c r="B28" s="76" t="s">
        <v>113</v>
      </c>
      <c r="C28" s="76"/>
      <c r="D28" s="76">
        <v>1</v>
      </c>
    </row>
    <row r="29" spans="1:4" ht="18" x14ac:dyDescent="0.25">
      <c r="A29" s="76" t="s">
        <v>93</v>
      </c>
      <c r="B29" s="76" t="s">
        <v>94</v>
      </c>
      <c r="C29" s="76">
        <v>1</v>
      </c>
      <c r="D29" s="76"/>
    </row>
    <row r="30" spans="1:4" ht="18" x14ac:dyDescent="0.25">
      <c r="A30" s="76" t="s">
        <v>121</v>
      </c>
      <c r="B30" s="76" t="s">
        <v>116</v>
      </c>
      <c r="C30" s="76"/>
      <c r="D30" s="76">
        <v>2</v>
      </c>
    </row>
    <row r="31" spans="1:4" ht="18" x14ac:dyDescent="0.25">
      <c r="A31" s="76" t="s">
        <v>125</v>
      </c>
      <c r="B31" s="76" t="s">
        <v>124</v>
      </c>
      <c r="C31" s="76"/>
      <c r="D31" s="76">
        <v>1</v>
      </c>
    </row>
    <row r="32" spans="1:4" ht="18" x14ac:dyDescent="0.25">
      <c r="A32" s="76" t="s">
        <v>122</v>
      </c>
      <c r="B32" s="76" t="s">
        <v>123</v>
      </c>
      <c r="C32" s="76">
        <v>1</v>
      </c>
      <c r="D32" s="76"/>
    </row>
    <row r="33" spans="1:4" ht="18" x14ac:dyDescent="0.25">
      <c r="A33" s="76" t="s">
        <v>134</v>
      </c>
      <c r="B33" s="76" t="s">
        <v>135</v>
      </c>
      <c r="C33" s="76">
        <v>1</v>
      </c>
      <c r="D33" s="76"/>
    </row>
    <row r="34" spans="1:4" ht="18" x14ac:dyDescent="0.25">
      <c r="A34" s="76" t="s">
        <v>144</v>
      </c>
      <c r="B34" s="76" t="s">
        <v>145</v>
      </c>
      <c r="C34" s="76"/>
      <c r="D34" s="76">
        <v>1</v>
      </c>
    </row>
    <row r="35" spans="1:4" ht="36" x14ac:dyDescent="0.25">
      <c r="A35" s="76" t="s">
        <v>146</v>
      </c>
      <c r="B35" s="78" t="s">
        <v>147</v>
      </c>
      <c r="C35" s="76"/>
      <c r="D35" s="76">
        <v>1</v>
      </c>
    </row>
    <row r="36" spans="1:4" ht="18" x14ac:dyDescent="0.25">
      <c r="A36" s="76" t="s">
        <v>149</v>
      </c>
      <c r="B36" s="76" t="s">
        <v>331</v>
      </c>
      <c r="C36" s="76"/>
      <c r="D36" s="76">
        <v>1</v>
      </c>
    </row>
    <row r="37" spans="1:4" ht="18" x14ac:dyDescent="0.25">
      <c r="A37" s="76" t="s">
        <v>150</v>
      </c>
      <c r="B37" s="76" t="s">
        <v>151</v>
      </c>
      <c r="C37" s="76"/>
      <c r="D37" s="76"/>
    </row>
    <row r="38" spans="1:4" ht="18" x14ac:dyDescent="0.25">
      <c r="A38" s="76">
        <v>102</v>
      </c>
      <c r="B38" s="76" t="s">
        <v>164</v>
      </c>
      <c r="C38" s="76">
        <v>5</v>
      </c>
      <c r="D38" s="76"/>
    </row>
    <row r="39" spans="1:4" ht="18" x14ac:dyDescent="0.25">
      <c r="A39" s="76">
        <v>101</v>
      </c>
      <c r="B39" s="76" t="s">
        <v>165</v>
      </c>
      <c r="C39" s="76">
        <v>1</v>
      </c>
      <c r="D39" s="76"/>
    </row>
    <row r="40" spans="1:4" ht="18" x14ac:dyDescent="0.25">
      <c r="A40" s="76">
        <v>100</v>
      </c>
      <c r="B40" s="76" t="s">
        <v>166</v>
      </c>
      <c r="C40" s="76">
        <v>1</v>
      </c>
      <c r="D40" s="76"/>
    </row>
    <row r="41" spans="1:4" ht="18" x14ac:dyDescent="0.25">
      <c r="A41" s="76" t="s">
        <v>152</v>
      </c>
      <c r="B41" s="76" t="s">
        <v>167</v>
      </c>
      <c r="C41" s="76"/>
      <c r="D41" s="76">
        <v>1</v>
      </c>
    </row>
    <row r="42" spans="1:4" ht="18" x14ac:dyDescent="0.25">
      <c r="A42" s="76" t="s">
        <v>153</v>
      </c>
      <c r="B42" s="76" t="s">
        <v>168</v>
      </c>
      <c r="C42" s="76"/>
      <c r="D42" s="76">
        <v>1</v>
      </c>
    </row>
    <row r="43" spans="1:4" ht="18" x14ac:dyDescent="0.25">
      <c r="A43" s="76" t="s">
        <v>170</v>
      </c>
      <c r="B43" s="76" t="s">
        <v>329</v>
      </c>
      <c r="C43" s="76"/>
      <c r="D43" s="76">
        <v>1</v>
      </c>
    </row>
    <row r="44" spans="1:4" ht="18" x14ac:dyDescent="0.25">
      <c r="A44" s="76" t="s">
        <v>122</v>
      </c>
      <c r="B44" s="76" t="s">
        <v>123</v>
      </c>
      <c r="C44" s="76">
        <v>1</v>
      </c>
      <c r="D44" s="76"/>
    </row>
    <row r="45" spans="1:4" ht="18" x14ac:dyDescent="0.25">
      <c r="A45" s="76" t="s">
        <v>171</v>
      </c>
      <c r="B45" s="76" t="s">
        <v>330</v>
      </c>
      <c r="C45" s="76"/>
      <c r="D45" s="76">
        <v>1</v>
      </c>
    </row>
    <row r="46" spans="1:4" ht="18" x14ac:dyDescent="0.25">
      <c r="A46" s="76" t="s">
        <v>174</v>
      </c>
      <c r="B46" s="76" t="s">
        <v>175</v>
      </c>
      <c r="C46" s="76"/>
      <c r="D46" s="76">
        <v>1</v>
      </c>
    </row>
    <row r="47" spans="1:4" ht="18" x14ac:dyDescent="0.25">
      <c r="A47" s="76" t="s">
        <v>176</v>
      </c>
      <c r="B47" s="76" t="s">
        <v>177</v>
      </c>
      <c r="C47" s="76"/>
      <c r="D47" s="76">
        <v>1</v>
      </c>
    </row>
    <row r="48" spans="1:4" ht="36" x14ac:dyDescent="0.25">
      <c r="A48" s="76" t="s">
        <v>178</v>
      </c>
      <c r="B48" s="78" t="s">
        <v>179</v>
      </c>
      <c r="C48" s="76">
        <v>1</v>
      </c>
      <c r="D48" s="76"/>
    </row>
    <row r="49" spans="1:4" ht="18" x14ac:dyDescent="0.25">
      <c r="A49" s="76">
        <v>20</v>
      </c>
      <c r="B49" s="76" t="s">
        <v>181</v>
      </c>
      <c r="C49" s="76"/>
      <c r="D49" s="76">
        <v>1</v>
      </c>
    </row>
  </sheetData>
  <sortState xmlns:xlrd2="http://schemas.microsoft.com/office/spreadsheetml/2017/richdata2" ref="A2:B37">
    <sortCondition ref="A1"/>
  </sortState>
  <printOptions horizontalCentered="1" verticalCentered="1"/>
  <pageMargins left="0.70866141732283472" right="0.70866141732283472" top="0.74803149606299213" bottom="0.74803149606299213" header="0.31496062992125984" footer="0.31496062992125984"/>
  <pageSetup paperSize="9" scale="78" orientation="portrait" r:id="rId1"/>
  <headerFooter>
    <oddHeader>&amp;L&amp;D&amp;C&amp;14&amp;U&amp;A&amp;Rבס"ד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0"/>
  <sheetViews>
    <sheetView rightToLeft="1" topLeftCell="A31" zoomScale="130" zoomScaleNormal="130" workbookViewId="0">
      <selection activeCell="B40" sqref="B40"/>
    </sheetView>
  </sheetViews>
  <sheetFormatPr defaultColWidth="9" defaultRowHeight="15" x14ac:dyDescent="0.2"/>
  <cols>
    <col min="1" max="1" width="9" style="1"/>
    <col min="2" max="2" width="78.375" style="1" customWidth="1"/>
    <col min="3" max="16384" width="9" style="1"/>
  </cols>
  <sheetData>
    <row r="1" spans="1:4" ht="18.75" x14ac:dyDescent="0.2">
      <c r="A1" s="7" t="s">
        <v>140</v>
      </c>
      <c r="B1" s="7" t="s">
        <v>17</v>
      </c>
      <c r="C1" s="7" t="s">
        <v>136</v>
      </c>
      <c r="D1" s="7" t="s">
        <v>137</v>
      </c>
    </row>
    <row r="2" spans="1:4" ht="18.75" x14ac:dyDescent="0.2">
      <c r="A2" s="5">
        <v>1</v>
      </c>
      <c r="B2" s="5" t="s">
        <v>83</v>
      </c>
      <c r="C2" s="5"/>
      <c r="D2" s="5">
        <v>2</v>
      </c>
    </row>
    <row r="3" spans="1:4" ht="18.75" x14ac:dyDescent="0.2">
      <c r="A3" s="5">
        <v>2</v>
      </c>
      <c r="B3" s="5" t="s">
        <v>142</v>
      </c>
      <c r="C3" s="5"/>
      <c r="D3" s="5">
        <v>1</v>
      </c>
    </row>
    <row r="4" spans="1:4" ht="18.75" x14ac:dyDescent="0.2">
      <c r="A4" s="5">
        <v>3</v>
      </c>
      <c r="B4" s="5" t="s">
        <v>327</v>
      </c>
      <c r="C4" s="5"/>
      <c r="D4" s="5">
        <v>1</v>
      </c>
    </row>
    <row r="5" spans="1:4" ht="18.75" x14ac:dyDescent="0.2">
      <c r="A5" s="5">
        <v>5</v>
      </c>
      <c r="B5" s="5" t="s">
        <v>87</v>
      </c>
      <c r="C5" s="5"/>
      <c r="D5" s="5">
        <f>16+8</f>
        <v>24</v>
      </c>
    </row>
    <row r="6" spans="1:4" ht="18.75" x14ac:dyDescent="0.2">
      <c r="A6" s="5">
        <v>6</v>
      </c>
      <c r="B6" s="5" t="s">
        <v>88</v>
      </c>
      <c r="C6" s="5">
        <v>31</v>
      </c>
      <c r="D6" s="5"/>
    </row>
    <row r="7" spans="1:4" ht="18.75" x14ac:dyDescent="0.2">
      <c r="A7" s="5">
        <v>7</v>
      </c>
      <c r="B7" s="5" t="s">
        <v>89</v>
      </c>
      <c r="C7" s="5">
        <v>2</v>
      </c>
      <c r="D7" s="5"/>
    </row>
    <row r="8" spans="1:4" ht="18.75" x14ac:dyDescent="0.2">
      <c r="A8" s="5">
        <v>8</v>
      </c>
      <c r="B8" s="5" t="s">
        <v>326</v>
      </c>
      <c r="C8" s="5"/>
      <c r="D8" s="5">
        <v>1</v>
      </c>
    </row>
    <row r="9" spans="1:4" ht="18.75" x14ac:dyDescent="0.2">
      <c r="A9" s="5">
        <v>9</v>
      </c>
      <c r="B9" s="5" t="s">
        <v>141</v>
      </c>
      <c r="C9" s="5"/>
      <c r="D9" s="5">
        <v>4</v>
      </c>
    </row>
    <row r="10" spans="1:4" ht="18.75" x14ac:dyDescent="0.2">
      <c r="A10" s="5">
        <v>10</v>
      </c>
      <c r="B10" s="5" t="s">
        <v>91</v>
      </c>
      <c r="C10" s="5">
        <v>3</v>
      </c>
      <c r="D10" s="5">
        <v>2</v>
      </c>
    </row>
    <row r="11" spans="1:4" ht="18.75" x14ac:dyDescent="0.2">
      <c r="A11" s="5">
        <v>11</v>
      </c>
      <c r="B11" s="5" t="s">
        <v>95</v>
      </c>
      <c r="C11" s="5">
        <v>1</v>
      </c>
      <c r="D11" s="5">
        <v>1</v>
      </c>
    </row>
    <row r="12" spans="1:4" ht="18.75" x14ac:dyDescent="0.2">
      <c r="A12" s="5">
        <v>12</v>
      </c>
      <c r="B12" s="5" t="s">
        <v>139</v>
      </c>
      <c r="C12" s="5"/>
      <c r="D12" s="5">
        <v>4</v>
      </c>
    </row>
    <row r="13" spans="1:4" ht="18.75" x14ac:dyDescent="0.2">
      <c r="A13" s="5">
        <v>13</v>
      </c>
      <c r="B13" s="5" t="s">
        <v>96</v>
      </c>
      <c r="C13" s="5"/>
      <c r="D13" s="5">
        <v>1</v>
      </c>
    </row>
    <row r="14" spans="1:4" ht="18.75" x14ac:dyDescent="0.2">
      <c r="A14" s="5">
        <v>14</v>
      </c>
      <c r="B14" s="5" t="s">
        <v>97</v>
      </c>
      <c r="C14" s="5"/>
      <c r="D14" s="5">
        <v>1</v>
      </c>
    </row>
    <row r="15" spans="1:4" ht="18.75" x14ac:dyDescent="0.2">
      <c r="A15" s="5">
        <v>15</v>
      </c>
      <c r="B15" s="5" t="s">
        <v>117</v>
      </c>
      <c r="C15" s="5"/>
      <c r="D15" s="5">
        <v>2</v>
      </c>
    </row>
    <row r="16" spans="1:4" ht="18.75" x14ac:dyDescent="0.2">
      <c r="A16" s="5" t="s">
        <v>75</v>
      </c>
      <c r="B16" s="5" t="s">
        <v>76</v>
      </c>
      <c r="C16" s="5"/>
      <c r="D16" s="5"/>
    </row>
    <row r="17" spans="1:4" ht="18.75" x14ac:dyDescent="0.2">
      <c r="A17" s="5" t="s">
        <v>85</v>
      </c>
      <c r="B17" s="5" t="s">
        <v>86</v>
      </c>
      <c r="C17" s="5"/>
      <c r="D17" s="5">
        <v>1</v>
      </c>
    </row>
    <row r="18" spans="1:4" ht="18.75" x14ac:dyDescent="0.2">
      <c r="A18" s="5" t="s">
        <v>77</v>
      </c>
      <c r="B18" s="5" t="s">
        <v>78</v>
      </c>
      <c r="C18" s="5"/>
      <c r="D18" s="5">
        <v>6</v>
      </c>
    </row>
    <row r="19" spans="1:4" ht="18.75" x14ac:dyDescent="0.2">
      <c r="A19" s="5" t="s">
        <v>99</v>
      </c>
      <c r="B19" s="5" t="s">
        <v>54</v>
      </c>
      <c r="C19" s="5" t="s">
        <v>138</v>
      </c>
      <c r="D19" s="5"/>
    </row>
    <row r="20" spans="1:4" ht="18.75" x14ac:dyDescent="0.2">
      <c r="A20" s="5" t="s">
        <v>79</v>
      </c>
      <c r="B20" s="5" t="s">
        <v>120</v>
      </c>
      <c r="C20" s="5" t="s">
        <v>138</v>
      </c>
      <c r="D20" s="5"/>
    </row>
    <row r="21" spans="1:4" ht="18.75" x14ac:dyDescent="0.2">
      <c r="A21" s="5" t="s">
        <v>100</v>
      </c>
      <c r="B21" s="5" t="s">
        <v>101</v>
      </c>
      <c r="C21" s="5"/>
      <c r="D21" s="5">
        <v>1</v>
      </c>
    </row>
    <row r="22" spans="1:4" ht="18.75" x14ac:dyDescent="0.2">
      <c r="A22" s="5" t="s">
        <v>102</v>
      </c>
      <c r="B22" s="5" t="s">
        <v>43</v>
      </c>
      <c r="C22" s="5" t="s">
        <v>138</v>
      </c>
      <c r="D22" s="5"/>
    </row>
    <row r="23" spans="1:4" ht="18.75" x14ac:dyDescent="0.2">
      <c r="A23" s="5" t="s">
        <v>80</v>
      </c>
      <c r="B23" s="5" t="s">
        <v>81</v>
      </c>
      <c r="C23" s="5"/>
      <c r="D23" s="5">
        <v>3</v>
      </c>
    </row>
    <row r="24" spans="1:4" ht="18.75" x14ac:dyDescent="0.2">
      <c r="A24" s="5" t="s">
        <v>103</v>
      </c>
      <c r="B24" s="3" t="s">
        <v>49</v>
      </c>
      <c r="C24" s="5"/>
      <c r="D24" s="5">
        <v>6</v>
      </c>
    </row>
    <row r="25" spans="1:4" ht="18.75" x14ac:dyDescent="0.2">
      <c r="A25" s="5" t="s">
        <v>82</v>
      </c>
      <c r="B25" s="5" t="s">
        <v>72</v>
      </c>
      <c r="C25" s="5"/>
      <c r="D25" s="5">
        <v>5</v>
      </c>
    </row>
    <row r="26" spans="1:4" ht="18.75" x14ac:dyDescent="0.2">
      <c r="A26" s="5" t="s">
        <v>128</v>
      </c>
      <c r="B26" s="5" t="s">
        <v>131</v>
      </c>
      <c r="C26" s="5"/>
      <c r="D26" s="5">
        <v>1</v>
      </c>
    </row>
    <row r="27" spans="1:4" ht="18.75" x14ac:dyDescent="0.2">
      <c r="A27" s="5" t="s">
        <v>129</v>
      </c>
      <c r="B27" s="5" t="s">
        <v>132</v>
      </c>
      <c r="C27" s="5"/>
      <c r="D27" s="5">
        <v>1</v>
      </c>
    </row>
    <row r="28" spans="1:4" ht="18.75" x14ac:dyDescent="0.2">
      <c r="A28" s="5" t="s">
        <v>130</v>
      </c>
      <c r="B28" s="5" t="s">
        <v>133</v>
      </c>
      <c r="C28" s="5"/>
      <c r="D28" s="5">
        <v>1</v>
      </c>
    </row>
    <row r="29" spans="1:4" ht="18.75" x14ac:dyDescent="0.2">
      <c r="A29" s="5" t="s">
        <v>104</v>
      </c>
      <c r="B29" s="5" t="s">
        <v>109</v>
      </c>
      <c r="C29" s="5"/>
      <c r="D29" s="5">
        <v>1</v>
      </c>
    </row>
    <row r="30" spans="1:4" ht="18.75" x14ac:dyDescent="0.2">
      <c r="A30" s="5" t="s">
        <v>105</v>
      </c>
      <c r="B30" s="5" t="s">
        <v>110</v>
      </c>
      <c r="C30" s="5"/>
      <c r="D30" s="5">
        <v>1</v>
      </c>
    </row>
    <row r="31" spans="1:4" ht="18.75" x14ac:dyDescent="0.2">
      <c r="A31" s="5" t="s">
        <v>106</v>
      </c>
      <c r="B31" s="5" t="s">
        <v>111</v>
      </c>
      <c r="C31" s="5"/>
      <c r="D31" s="5">
        <v>1</v>
      </c>
    </row>
    <row r="32" spans="1:4" ht="18.75" x14ac:dyDescent="0.2">
      <c r="A32" s="5" t="s">
        <v>107</v>
      </c>
      <c r="B32" s="5" t="s">
        <v>112</v>
      </c>
      <c r="C32" s="5"/>
      <c r="D32" s="5">
        <v>1</v>
      </c>
    </row>
    <row r="33" spans="1:4" ht="18.75" x14ac:dyDescent="0.2">
      <c r="A33" s="5" t="s">
        <v>108</v>
      </c>
      <c r="B33" s="5" t="s">
        <v>113</v>
      </c>
      <c r="C33" s="5"/>
      <c r="D33" s="5">
        <v>1</v>
      </c>
    </row>
    <row r="34" spans="1:4" ht="18.75" x14ac:dyDescent="0.2">
      <c r="A34" s="5" t="s">
        <v>93</v>
      </c>
      <c r="B34" s="5" t="s">
        <v>94</v>
      </c>
      <c r="C34" s="5">
        <v>1</v>
      </c>
      <c r="D34" s="5"/>
    </row>
    <row r="35" spans="1:4" ht="18.75" x14ac:dyDescent="0.2">
      <c r="A35" s="5" t="s">
        <v>121</v>
      </c>
      <c r="B35" s="5" t="s">
        <v>116</v>
      </c>
      <c r="C35" s="5"/>
      <c r="D35" s="5">
        <v>3</v>
      </c>
    </row>
    <row r="36" spans="1:4" ht="18.75" x14ac:dyDescent="0.2">
      <c r="A36" s="5" t="s">
        <v>92</v>
      </c>
      <c r="B36" s="5" t="s">
        <v>324</v>
      </c>
      <c r="C36" s="5"/>
      <c r="D36" s="5">
        <v>14</v>
      </c>
    </row>
    <row r="37" spans="1:4" ht="18.75" x14ac:dyDescent="0.2">
      <c r="A37" s="5" t="s">
        <v>125</v>
      </c>
      <c r="B37" s="5" t="s">
        <v>124</v>
      </c>
      <c r="C37" s="5">
        <v>1</v>
      </c>
      <c r="D37" s="5">
        <v>1</v>
      </c>
    </row>
    <row r="38" spans="1:4" ht="18.75" x14ac:dyDescent="0.2">
      <c r="A38" s="5" t="s">
        <v>122</v>
      </c>
      <c r="B38" s="5" t="s">
        <v>123</v>
      </c>
      <c r="C38" s="5"/>
      <c r="D38" s="5">
        <v>1</v>
      </c>
    </row>
    <row r="39" spans="1:4" ht="18.75" x14ac:dyDescent="0.2">
      <c r="A39" s="5" t="s">
        <v>144</v>
      </c>
      <c r="B39" s="5" t="s">
        <v>182</v>
      </c>
      <c r="C39" s="5"/>
      <c r="D39" s="5">
        <v>1</v>
      </c>
    </row>
    <row r="40" spans="1:4" ht="37.5" x14ac:dyDescent="0.2">
      <c r="A40" s="5" t="s">
        <v>146</v>
      </c>
      <c r="B40" s="2" t="s">
        <v>332</v>
      </c>
      <c r="C40" s="5"/>
      <c r="D40" s="5">
        <v>1</v>
      </c>
    </row>
    <row r="41" spans="1:4" ht="18.75" x14ac:dyDescent="0.2">
      <c r="A41" s="5" t="s">
        <v>149</v>
      </c>
      <c r="B41" s="5" t="s">
        <v>148</v>
      </c>
      <c r="C41" s="5"/>
      <c r="D41" s="5">
        <v>1</v>
      </c>
    </row>
    <row r="42" spans="1:4" ht="18.75" x14ac:dyDescent="0.2">
      <c r="A42" s="5" t="s">
        <v>150</v>
      </c>
      <c r="B42" s="5" t="s">
        <v>151</v>
      </c>
      <c r="C42" s="5"/>
      <c r="D42" s="5">
        <v>1</v>
      </c>
    </row>
    <row r="43" spans="1:4" ht="18.75" x14ac:dyDescent="0.2">
      <c r="A43" s="5" t="s">
        <v>152</v>
      </c>
      <c r="B43" s="5" t="s">
        <v>167</v>
      </c>
      <c r="C43" s="5"/>
      <c r="D43" s="5">
        <v>1</v>
      </c>
    </row>
    <row r="44" spans="1:4" ht="18.75" x14ac:dyDescent="0.2">
      <c r="A44" s="5" t="s">
        <v>153</v>
      </c>
      <c r="B44" s="2" t="s">
        <v>154</v>
      </c>
      <c r="C44" s="5"/>
      <c r="D44" s="5">
        <v>1</v>
      </c>
    </row>
    <row r="45" spans="1:4" ht="18.75" x14ac:dyDescent="0.2">
      <c r="A45" s="5" t="s">
        <v>155</v>
      </c>
      <c r="B45" s="5" t="s">
        <v>156</v>
      </c>
      <c r="C45" s="5"/>
      <c r="D45" s="5">
        <v>2</v>
      </c>
    </row>
    <row r="46" spans="1:4" ht="18.75" x14ac:dyDescent="0.2">
      <c r="A46" s="5" t="s">
        <v>174</v>
      </c>
      <c r="B46" s="5" t="s">
        <v>175</v>
      </c>
      <c r="C46" s="5"/>
      <c r="D46" s="5">
        <v>1</v>
      </c>
    </row>
    <row r="47" spans="1:4" ht="18.75" x14ac:dyDescent="0.2">
      <c r="A47" s="5" t="s">
        <v>176</v>
      </c>
      <c r="B47" s="5" t="s">
        <v>177</v>
      </c>
      <c r="C47" s="5"/>
      <c r="D47" s="5">
        <v>1</v>
      </c>
    </row>
    <row r="48" spans="1:4" ht="37.5" x14ac:dyDescent="0.2">
      <c r="A48" s="5" t="s">
        <v>178</v>
      </c>
      <c r="B48" s="2" t="s">
        <v>179</v>
      </c>
      <c r="C48" s="5"/>
      <c r="D48" s="5">
        <v>1</v>
      </c>
    </row>
    <row r="49" spans="1:4" ht="18.75" x14ac:dyDescent="0.3">
      <c r="A49" s="5">
        <v>20</v>
      </c>
      <c r="B49" s="5" t="s">
        <v>181</v>
      </c>
      <c r="C49" s="6"/>
      <c r="D49" s="5">
        <v>1</v>
      </c>
    </row>
    <row r="50" spans="1:4" x14ac:dyDescent="0.2">
      <c r="A50" s="74">
        <v>32</v>
      </c>
      <c r="B50" s="74" t="s">
        <v>325</v>
      </c>
      <c r="C50" s="74">
        <v>2</v>
      </c>
      <c r="D50" s="74"/>
    </row>
  </sheetData>
  <sortState xmlns:xlrd2="http://schemas.microsoft.com/office/spreadsheetml/2017/richdata2" ref="A2:B40">
    <sortCondition ref="A2"/>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44"/>
  <sheetViews>
    <sheetView rightToLeft="1" topLeftCell="A34" workbookViewId="0">
      <selection activeCell="H38" sqref="H38"/>
    </sheetView>
  </sheetViews>
  <sheetFormatPr defaultColWidth="9" defaultRowHeight="18" x14ac:dyDescent="0.25"/>
  <cols>
    <col min="1" max="1" width="5.625" style="23" bestFit="1" customWidth="1"/>
    <col min="2" max="2" width="73.75" style="23" customWidth="1"/>
    <col min="3" max="4" width="6.125" style="23" bestFit="1" customWidth="1"/>
    <col min="5" max="16384" width="9" style="23"/>
  </cols>
  <sheetData>
    <row r="1" spans="1:4" x14ac:dyDescent="0.25">
      <c r="A1" s="22" t="s">
        <v>140</v>
      </c>
      <c r="B1" s="22" t="s">
        <v>17</v>
      </c>
      <c r="C1" s="22" t="s">
        <v>136</v>
      </c>
      <c r="D1" s="22" t="s">
        <v>137</v>
      </c>
    </row>
    <row r="2" spans="1:4" x14ac:dyDescent="0.25">
      <c r="A2" s="24">
        <v>1</v>
      </c>
      <c r="B2" s="28" t="s">
        <v>83</v>
      </c>
      <c r="C2" s="24"/>
      <c r="D2" s="24">
        <v>3</v>
      </c>
    </row>
    <row r="3" spans="1:4" x14ac:dyDescent="0.25">
      <c r="A3" s="24">
        <v>2</v>
      </c>
      <c r="B3" s="28" t="s">
        <v>328</v>
      </c>
      <c r="C3" s="24"/>
      <c r="D3" s="24"/>
    </row>
    <row r="4" spans="1:4" x14ac:dyDescent="0.25">
      <c r="A4" s="24">
        <v>5</v>
      </c>
      <c r="B4" s="28" t="s">
        <v>87</v>
      </c>
      <c r="C4" s="24">
        <v>6</v>
      </c>
      <c r="D4" s="24">
        <v>5</v>
      </c>
    </row>
    <row r="5" spans="1:4" x14ac:dyDescent="0.25">
      <c r="A5" s="24">
        <v>6</v>
      </c>
      <c r="B5" s="28" t="s">
        <v>88</v>
      </c>
      <c r="C5" s="24">
        <v>30</v>
      </c>
      <c r="D5" s="24"/>
    </row>
    <row r="6" spans="1:4" x14ac:dyDescent="0.25">
      <c r="A6" s="24">
        <v>7</v>
      </c>
      <c r="B6" s="28" t="s">
        <v>89</v>
      </c>
      <c r="C6" s="24">
        <v>1</v>
      </c>
      <c r="D6" s="24"/>
    </row>
    <row r="7" spans="1:4" x14ac:dyDescent="0.25">
      <c r="A7" s="24">
        <v>9</v>
      </c>
      <c r="B7" s="28" t="s">
        <v>141</v>
      </c>
      <c r="C7" s="24"/>
      <c r="D7" s="24">
        <v>2</v>
      </c>
    </row>
    <row r="8" spans="1:4" x14ac:dyDescent="0.25">
      <c r="A8" s="24">
        <v>10</v>
      </c>
      <c r="B8" s="28" t="s">
        <v>91</v>
      </c>
      <c r="C8" s="24">
        <v>2</v>
      </c>
      <c r="D8" s="24"/>
    </row>
    <row r="9" spans="1:4" x14ac:dyDescent="0.25">
      <c r="A9" s="24">
        <v>11</v>
      </c>
      <c r="B9" s="28" t="s">
        <v>95</v>
      </c>
      <c r="C9" s="24">
        <v>1</v>
      </c>
      <c r="D9" s="24"/>
    </row>
    <row r="10" spans="1:4" x14ac:dyDescent="0.25">
      <c r="A10" s="24">
        <v>12</v>
      </c>
      <c r="B10" s="28" t="s">
        <v>139</v>
      </c>
      <c r="C10" s="24"/>
      <c r="D10" s="24">
        <v>2</v>
      </c>
    </row>
    <row r="11" spans="1:4" x14ac:dyDescent="0.25">
      <c r="A11" s="24">
        <v>15</v>
      </c>
      <c r="B11" s="28" t="s">
        <v>117</v>
      </c>
      <c r="C11" s="24">
        <v>1</v>
      </c>
      <c r="D11" s="24">
        <v>1</v>
      </c>
    </row>
    <row r="12" spans="1:4" x14ac:dyDescent="0.25">
      <c r="A12" s="24">
        <v>20</v>
      </c>
      <c r="B12" s="28" t="s">
        <v>181</v>
      </c>
      <c r="C12" s="25"/>
      <c r="D12" s="24">
        <v>1</v>
      </c>
    </row>
    <row r="13" spans="1:4" x14ac:dyDescent="0.25">
      <c r="A13" s="24">
        <v>102</v>
      </c>
      <c r="B13" s="28" t="s">
        <v>165</v>
      </c>
      <c r="C13" s="24"/>
      <c r="D13" s="24">
        <v>1</v>
      </c>
    </row>
    <row r="14" spans="1:4" x14ac:dyDescent="0.25">
      <c r="A14" s="24" t="s">
        <v>75</v>
      </c>
      <c r="B14" s="28" t="s">
        <v>76</v>
      </c>
      <c r="C14" s="24" t="s">
        <v>138</v>
      </c>
      <c r="D14" s="24"/>
    </row>
    <row r="15" spans="1:4" ht="36" x14ac:dyDescent="0.25">
      <c r="A15" s="24" t="s">
        <v>178</v>
      </c>
      <c r="B15" s="29" t="s">
        <v>179</v>
      </c>
      <c r="C15" s="24"/>
      <c r="D15" s="24">
        <v>1</v>
      </c>
    </row>
    <row r="16" spans="1:4" x14ac:dyDescent="0.25">
      <c r="A16" s="24" t="s">
        <v>99</v>
      </c>
      <c r="B16" s="28" t="s">
        <v>54</v>
      </c>
      <c r="C16" s="24" t="s">
        <v>138</v>
      </c>
      <c r="D16" s="24"/>
    </row>
    <row r="17" spans="1:4" x14ac:dyDescent="0.25">
      <c r="A17" s="24" t="s">
        <v>176</v>
      </c>
      <c r="B17" s="28" t="s">
        <v>177</v>
      </c>
      <c r="C17" s="24"/>
      <c r="D17" s="24">
        <v>1</v>
      </c>
    </row>
    <row r="18" spans="1:4" x14ac:dyDescent="0.25">
      <c r="A18" s="24" t="s">
        <v>100</v>
      </c>
      <c r="B18" s="28" t="s">
        <v>101</v>
      </c>
      <c r="C18" s="24" t="s">
        <v>138</v>
      </c>
      <c r="D18" s="24"/>
    </row>
    <row r="19" spans="1:4" x14ac:dyDescent="0.25">
      <c r="A19" s="24" t="s">
        <v>150</v>
      </c>
      <c r="B19" s="28" t="s">
        <v>187</v>
      </c>
      <c r="C19" s="24"/>
      <c r="D19" s="24">
        <v>1</v>
      </c>
    </row>
    <row r="20" spans="1:4" x14ac:dyDescent="0.25">
      <c r="A20" s="24" t="s">
        <v>102</v>
      </c>
      <c r="B20" s="28" t="s">
        <v>43</v>
      </c>
      <c r="C20" s="24"/>
      <c r="D20" s="24">
        <v>1</v>
      </c>
    </row>
    <row r="21" spans="1:4" x14ac:dyDescent="0.25">
      <c r="A21" s="24" t="s">
        <v>80</v>
      </c>
      <c r="B21" s="28" t="s">
        <v>81</v>
      </c>
      <c r="C21" s="24">
        <v>1</v>
      </c>
      <c r="D21" s="24"/>
    </row>
    <row r="22" spans="1:4" ht="36" x14ac:dyDescent="0.25">
      <c r="A22" s="24" t="s">
        <v>103</v>
      </c>
      <c r="B22" s="30" t="s">
        <v>49</v>
      </c>
      <c r="C22" s="24"/>
      <c r="D22" s="24">
        <v>6</v>
      </c>
    </row>
    <row r="23" spans="1:4" x14ac:dyDescent="0.25">
      <c r="A23" s="24" t="s">
        <v>82</v>
      </c>
      <c r="B23" s="28" t="s">
        <v>185</v>
      </c>
      <c r="C23" s="24">
        <v>6</v>
      </c>
      <c r="D23" s="24">
        <v>-3</v>
      </c>
    </row>
    <row r="24" spans="1:4" x14ac:dyDescent="0.25">
      <c r="A24" s="24" t="s">
        <v>128</v>
      </c>
      <c r="B24" s="28" t="s">
        <v>131</v>
      </c>
      <c r="C24" s="24">
        <v>1</v>
      </c>
      <c r="D24" s="24"/>
    </row>
    <row r="25" spans="1:4" x14ac:dyDescent="0.25">
      <c r="A25" s="24" t="s">
        <v>129</v>
      </c>
      <c r="B25" s="28" t="s">
        <v>132</v>
      </c>
      <c r="C25" s="24"/>
      <c r="D25" s="24">
        <v>1</v>
      </c>
    </row>
    <row r="26" spans="1:4" x14ac:dyDescent="0.25">
      <c r="A26" s="24" t="s">
        <v>130</v>
      </c>
      <c r="B26" s="28" t="s">
        <v>133</v>
      </c>
      <c r="C26" s="24">
        <v>1</v>
      </c>
      <c r="D26" s="24"/>
    </row>
    <row r="27" spans="1:4" x14ac:dyDescent="0.25">
      <c r="A27" s="24" t="s">
        <v>104</v>
      </c>
      <c r="B27" s="28" t="s">
        <v>109</v>
      </c>
      <c r="C27" s="24"/>
      <c r="D27" s="24">
        <v>1</v>
      </c>
    </row>
    <row r="28" spans="1:4" x14ac:dyDescent="0.25">
      <c r="A28" s="24" t="s">
        <v>105</v>
      </c>
      <c r="B28" s="28" t="s">
        <v>110</v>
      </c>
      <c r="C28" s="24"/>
      <c r="D28" s="24">
        <v>1</v>
      </c>
    </row>
    <row r="29" spans="1:4" x14ac:dyDescent="0.25">
      <c r="A29" s="24" t="s">
        <v>106</v>
      </c>
      <c r="B29" s="28" t="s">
        <v>111</v>
      </c>
      <c r="C29" s="24"/>
      <c r="D29" s="24">
        <v>1</v>
      </c>
    </row>
    <row r="30" spans="1:4" x14ac:dyDescent="0.25">
      <c r="A30" s="24" t="s">
        <v>152</v>
      </c>
      <c r="B30" s="28" t="s">
        <v>167</v>
      </c>
      <c r="C30" s="24"/>
      <c r="D30" s="24">
        <v>1</v>
      </c>
    </row>
    <row r="31" spans="1:4" x14ac:dyDescent="0.25">
      <c r="A31" s="24" t="s">
        <v>107</v>
      </c>
      <c r="B31" s="28" t="s">
        <v>112</v>
      </c>
      <c r="C31" s="24"/>
      <c r="D31" s="24">
        <v>1</v>
      </c>
    </row>
    <row r="32" spans="1:4" x14ac:dyDescent="0.25">
      <c r="A32" s="24" t="s">
        <v>108</v>
      </c>
      <c r="B32" s="28" t="s">
        <v>113</v>
      </c>
      <c r="C32" s="24"/>
      <c r="D32" s="24">
        <v>1</v>
      </c>
    </row>
    <row r="33" spans="1:4" x14ac:dyDescent="0.25">
      <c r="A33" s="24" t="s">
        <v>93</v>
      </c>
      <c r="B33" s="28" t="s">
        <v>94</v>
      </c>
      <c r="C33" s="24">
        <v>1</v>
      </c>
      <c r="D33" s="24"/>
    </row>
    <row r="34" spans="1:4" x14ac:dyDescent="0.25">
      <c r="A34" s="24" t="s">
        <v>121</v>
      </c>
      <c r="B34" s="28" t="s">
        <v>116</v>
      </c>
      <c r="C34" s="24"/>
      <c r="D34" s="24">
        <v>2</v>
      </c>
    </row>
    <row r="35" spans="1:4" x14ac:dyDescent="0.25">
      <c r="A35" s="24" t="s">
        <v>188</v>
      </c>
      <c r="B35" s="28" t="s">
        <v>189</v>
      </c>
      <c r="C35" s="24"/>
      <c r="D35" s="24">
        <v>6</v>
      </c>
    </row>
    <row r="36" spans="1:4" x14ac:dyDescent="0.25">
      <c r="A36" s="24" t="s">
        <v>153</v>
      </c>
      <c r="B36" s="28" t="s">
        <v>184</v>
      </c>
      <c r="C36" s="24"/>
      <c r="D36" s="24">
        <v>1</v>
      </c>
    </row>
    <row r="37" spans="1:4" x14ac:dyDescent="0.25">
      <c r="A37" s="24" t="s">
        <v>174</v>
      </c>
      <c r="B37" s="28" t="s">
        <v>175</v>
      </c>
      <c r="C37" s="24"/>
      <c r="D37" s="24">
        <v>1</v>
      </c>
    </row>
    <row r="38" spans="1:4" x14ac:dyDescent="0.25">
      <c r="A38" s="24" t="s">
        <v>125</v>
      </c>
      <c r="B38" s="28" t="s">
        <v>124</v>
      </c>
      <c r="C38" s="24">
        <v>1</v>
      </c>
      <c r="D38" s="24">
        <v>1</v>
      </c>
    </row>
    <row r="39" spans="1:4" x14ac:dyDescent="0.25">
      <c r="A39" s="24" t="s">
        <v>144</v>
      </c>
      <c r="B39" s="28" t="s">
        <v>180</v>
      </c>
      <c r="C39" s="24"/>
      <c r="D39" s="24">
        <v>1</v>
      </c>
    </row>
    <row r="40" spans="1:4" x14ac:dyDescent="0.25">
      <c r="A40" s="24" t="s">
        <v>190</v>
      </c>
      <c r="B40" s="28" t="s">
        <v>191</v>
      </c>
      <c r="C40" s="24"/>
      <c r="D40" s="24">
        <v>8</v>
      </c>
    </row>
    <row r="41" spans="1:4" ht="36" x14ac:dyDescent="0.25">
      <c r="A41" s="24" t="s">
        <v>146</v>
      </c>
      <c r="B41" s="29" t="s">
        <v>183</v>
      </c>
      <c r="C41" s="24"/>
      <c r="D41" s="24">
        <v>1</v>
      </c>
    </row>
    <row r="42" spans="1:4" x14ac:dyDescent="0.25">
      <c r="A42" s="24" t="s">
        <v>149</v>
      </c>
      <c r="B42" s="28" t="s">
        <v>173</v>
      </c>
      <c r="C42" s="24"/>
      <c r="D42" s="24">
        <v>1</v>
      </c>
    </row>
    <row r="43" spans="1:4" x14ac:dyDescent="0.25">
      <c r="A43" s="24" t="s">
        <v>122</v>
      </c>
      <c r="B43" s="28" t="s">
        <v>123</v>
      </c>
      <c r="C43" s="24">
        <v>1</v>
      </c>
      <c r="D43" s="24"/>
    </row>
    <row r="44" spans="1:4" x14ac:dyDescent="0.25">
      <c r="A44" s="26"/>
      <c r="B44" s="26"/>
      <c r="C44" s="27"/>
      <c r="D44" s="26"/>
    </row>
  </sheetData>
  <sortState xmlns:xlrd2="http://schemas.microsoft.com/office/spreadsheetml/2017/richdata2" ref="A2:D49">
    <sortCondition ref="A2"/>
  </sortState>
  <printOptions horizontalCentered="1" verticalCentered="1"/>
  <pageMargins left="0.70866141732283472" right="0.70866141732283472" top="0.74803149606299213" bottom="0.74803149606299213" header="0.31496062992125984" footer="0.31496062992125984"/>
  <pageSetup paperSize="9" scale="87" orientation="portrait" r:id="rId1"/>
  <headerFooter>
    <oddHeader>&amp;L&amp;D&amp;C&amp;14&amp;U&amp;A&amp;Rבס"ד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49"/>
  <sheetViews>
    <sheetView rightToLeft="1" topLeftCell="A11" workbookViewId="0">
      <selection activeCell="B32" sqref="B32"/>
    </sheetView>
  </sheetViews>
  <sheetFormatPr defaultColWidth="9" defaultRowHeight="14.25" x14ac:dyDescent="0.2"/>
  <cols>
    <col min="1" max="1" width="12.375" style="31" customWidth="1"/>
    <col min="2" max="2" width="72" style="34" customWidth="1"/>
    <col min="3" max="4" width="6.125" style="31" bestFit="1" customWidth="1"/>
    <col min="5" max="16384" width="9" style="31"/>
  </cols>
  <sheetData>
    <row r="1" spans="1:5" ht="18" x14ac:dyDescent="0.2">
      <c r="A1" s="22" t="s">
        <v>140</v>
      </c>
      <c r="B1" s="22" t="s">
        <v>17</v>
      </c>
      <c r="C1" s="22" t="s">
        <v>136</v>
      </c>
      <c r="D1" s="22" t="s">
        <v>137</v>
      </c>
      <c r="E1" s="22" t="s">
        <v>5</v>
      </c>
    </row>
    <row r="2" spans="1:5" ht="18" x14ac:dyDescent="0.2">
      <c r="A2" s="24">
        <v>1</v>
      </c>
      <c r="B2" s="28" t="s">
        <v>83</v>
      </c>
      <c r="C2" s="24"/>
      <c r="D2" s="24">
        <v>2</v>
      </c>
      <c r="E2" s="24"/>
    </row>
    <row r="3" spans="1:5" ht="18" x14ac:dyDescent="0.2">
      <c r="A3" s="24">
        <v>5</v>
      </c>
      <c r="B3" s="28" t="s">
        <v>87</v>
      </c>
      <c r="C3" s="24"/>
      <c r="D3" s="24">
        <v>6</v>
      </c>
      <c r="E3" s="24"/>
    </row>
    <row r="4" spans="1:5" ht="18" x14ac:dyDescent="0.2">
      <c r="A4" s="24">
        <v>6</v>
      </c>
      <c r="B4" s="28" t="s">
        <v>88</v>
      </c>
      <c r="C4" s="24">
        <v>20</v>
      </c>
      <c r="D4" s="24"/>
      <c r="E4" s="24"/>
    </row>
    <row r="5" spans="1:5" ht="18" x14ac:dyDescent="0.2">
      <c r="A5" s="24">
        <v>7</v>
      </c>
      <c r="B5" s="28" t="s">
        <v>89</v>
      </c>
      <c r="C5" s="24">
        <v>1</v>
      </c>
      <c r="D5" s="24"/>
      <c r="E5" s="24"/>
    </row>
    <row r="6" spans="1:5" ht="18" x14ac:dyDescent="0.2">
      <c r="A6" s="24">
        <v>9</v>
      </c>
      <c r="B6" s="28" t="s">
        <v>141</v>
      </c>
      <c r="C6" s="24"/>
      <c r="D6" s="24">
        <v>2</v>
      </c>
      <c r="E6" s="24"/>
    </row>
    <row r="7" spans="1:5" ht="18" x14ac:dyDescent="0.2">
      <c r="A7" s="24">
        <v>10</v>
      </c>
      <c r="B7" s="28" t="s">
        <v>91</v>
      </c>
      <c r="C7" s="24">
        <v>2</v>
      </c>
      <c r="D7" s="24"/>
      <c r="E7" s="24"/>
    </row>
    <row r="8" spans="1:5" ht="18" x14ac:dyDescent="0.2">
      <c r="A8" s="24">
        <v>11</v>
      </c>
      <c r="B8" s="28" t="s">
        <v>95</v>
      </c>
      <c r="C8" s="24">
        <v>1</v>
      </c>
      <c r="D8" s="24"/>
      <c r="E8" s="24"/>
    </row>
    <row r="9" spans="1:5" ht="18" x14ac:dyDescent="0.2">
      <c r="A9" s="24">
        <v>12</v>
      </c>
      <c r="B9" s="28" t="s">
        <v>139</v>
      </c>
      <c r="C9" s="24"/>
      <c r="D9" s="24">
        <v>1</v>
      </c>
      <c r="E9" s="24"/>
    </row>
    <row r="10" spans="1:5" ht="18" x14ac:dyDescent="0.2">
      <c r="A10" s="24">
        <v>15</v>
      </c>
      <c r="B10" s="28" t="s">
        <v>117</v>
      </c>
      <c r="C10" s="24"/>
      <c r="D10" s="24">
        <v>1</v>
      </c>
      <c r="E10" s="24"/>
    </row>
    <row r="11" spans="1:5" ht="18" x14ac:dyDescent="0.2">
      <c r="A11" s="24">
        <v>20</v>
      </c>
      <c r="B11" s="28" t="s">
        <v>181</v>
      </c>
      <c r="C11" s="24"/>
      <c r="D11" s="24">
        <v>1</v>
      </c>
      <c r="E11" s="24"/>
    </row>
    <row r="12" spans="1:5" ht="18" x14ac:dyDescent="0.2">
      <c r="A12" s="24" t="s">
        <v>75</v>
      </c>
      <c r="B12" s="28" t="s">
        <v>76</v>
      </c>
      <c r="C12" s="24" t="s">
        <v>138</v>
      </c>
      <c r="D12" s="24"/>
      <c r="E12" s="24"/>
    </row>
    <row r="13" spans="1:5" ht="36" x14ac:dyDescent="0.2">
      <c r="A13" s="24" t="s">
        <v>178</v>
      </c>
      <c r="B13" s="29" t="s">
        <v>179</v>
      </c>
      <c r="C13" s="24"/>
      <c r="D13" s="24">
        <v>1</v>
      </c>
      <c r="E13" s="24"/>
    </row>
    <row r="14" spans="1:5" ht="18" x14ac:dyDescent="0.2">
      <c r="A14" s="24" t="s">
        <v>99</v>
      </c>
      <c r="B14" s="28" t="s">
        <v>54</v>
      </c>
      <c r="C14" s="24" t="s">
        <v>138</v>
      </c>
      <c r="D14" s="24"/>
      <c r="E14" s="24"/>
    </row>
    <row r="15" spans="1:5" ht="18" x14ac:dyDescent="0.2">
      <c r="A15" s="24" t="s">
        <v>176</v>
      </c>
      <c r="B15" s="28" t="s">
        <v>177</v>
      </c>
      <c r="C15" s="24"/>
      <c r="D15" s="24">
        <v>1</v>
      </c>
      <c r="E15" s="24"/>
    </row>
    <row r="16" spans="1:5" ht="18" x14ac:dyDescent="0.2">
      <c r="A16" s="24" t="s">
        <v>100</v>
      </c>
      <c r="B16" s="28" t="s">
        <v>101</v>
      </c>
      <c r="C16" s="24" t="s">
        <v>138</v>
      </c>
      <c r="D16" s="24"/>
      <c r="E16" s="24"/>
    </row>
    <row r="17" spans="1:5" ht="18" x14ac:dyDescent="0.2">
      <c r="A17" s="24" t="s">
        <v>102</v>
      </c>
      <c r="B17" s="28" t="s">
        <v>43</v>
      </c>
      <c r="C17" s="24"/>
      <c r="D17" s="24">
        <v>1</v>
      </c>
      <c r="E17" s="24"/>
    </row>
    <row r="18" spans="1:5" ht="18" x14ac:dyDescent="0.2">
      <c r="A18" s="24" t="s">
        <v>80</v>
      </c>
      <c r="B18" s="28" t="s">
        <v>81</v>
      </c>
      <c r="C18" s="24"/>
      <c r="D18" s="24">
        <v>1</v>
      </c>
      <c r="E18" s="24"/>
    </row>
    <row r="19" spans="1:5" ht="36" x14ac:dyDescent="0.2">
      <c r="A19" s="24" t="s">
        <v>103</v>
      </c>
      <c r="B19" s="30" t="s">
        <v>49</v>
      </c>
      <c r="C19" s="24"/>
      <c r="D19" s="24">
        <v>6</v>
      </c>
      <c r="E19" s="24"/>
    </row>
    <row r="20" spans="1:5" ht="18" x14ac:dyDescent="0.2">
      <c r="A20" s="24" t="s">
        <v>82</v>
      </c>
      <c r="B20" s="28" t="s">
        <v>185</v>
      </c>
      <c r="C20" s="24">
        <v>3</v>
      </c>
      <c r="D20" s="24"/>
      <c r="E20" s="24"/>
    </row>
    <row r="21" spans="1:5" ht="18" x14ac:dyDescent="0.2">
      <c r="A21" s="24" t="s">
        <v>128</v>
      </c>
      <c r="B21" s="28" t="s">
        <v>131</v>
      </c>
      <c r="C21" s="24"/>
      <c r="D21" s="24">
        <v>1</v>
      </c>
      <c r="E21" s="24"/>
    </row>
    <row r="22" spans="1:5" ht="18" x14ac:dyDescent="0.2">
      <c r="A22" s="24" t="s">
        <v>129</v>
      </c>
      <c r="B22" s="28" t="s">
        <v>132</v>
      </c>
      <c r="C22" s="24"/>
      <c r="D22" s="24">
        <v>1</v>
      </c>
      <c r="E22" s="24"/>
    </row>
    <row r="23" spans="1:5" ht="18" x14ac:dyDescent="0.2">
      <c r="A23" s="24" t="s">
        <v>130</v>
      </c>
      <c r="B23" s="28" t="s">
        <v>133</v>
      </c>
      <c r="C23" s="24"/>
      <c r="D23" s="24">
        <v>1</v>
      </c>
      <c r="E23" s="24"/>
    </row>
    <row r="24" spans="1:5" ht="18" x14ac:dyDescent="0.2">
      <c r="A24" s="24" t="s">
        <v>104</v>
      </c>
      <c r="B24" s="28" t="s">
        <v>109</v>
      </c>
      <c r="C24" s="24"/>
      <c r="D24" s="24">
        <v>1</v>
      </c>
      <c r="E24" s="24"/>
    </row>
    <row r="25" spans="1:5" ht="18" x14ac:dyDescent="0.2">
      <c r="A25" s="24" t="s">
        <v>105</v>
      </c>
      <c r="B25" s="28" t="s">
        <v>110</v>
      </c>
      <c r="C25" s="24"/>
      <c r="D25" s="24">
        <v>1</v>
      </c>
      <c r="E25" s="24"/>
    </row>
    <row r="26" spans="1:5" ht="18" x14ac:dyDescent="0.2">
      <c r="A26" s="24" t="s">
        <v>106</v>
      </c>
      <c r="B26" s="28" t="s">
        <v>111</v>
      </c>
      <c r="C26" s="24"/>
      <c r="D26" s="24">
        <v>1</v>
      </c>
      <c r="E26" s="24"/>
    </row>
    <row r="27" spans="1:5" ht="18" x14ac:dyDescent="0.2">
      <c r="A27" s="24" t="s">
        <v>152</v>
      </c>
      <c r="B27" s="28" t="s">
        <v>167</v>
      </c>
      <c r="C27" s="24"/>
      <c r="D27" s="24">
        <v>1</v>
      </c>
      <c r="E27" s="24"/>
    </row>
    <row r="28" spans="1:5" ht="18" x14ac:dyDescent="0.2">
      <c r="A28" s="24" t="s">
        <v>107</v>
      </c>
      <c r="B28" s="28" t="s">
        <v>112</v>
      </c>
      <c r="C28" s="24"/>
      <c r="D28" s="24">
        <v>1</v>
      </c>
      <c r="E28" s="24"/>
    </row>
    <row r="29" spans="1:5" ht="18" x14ac:dyDescent="0.2">
      <c r="A29" s="24" t="s">
        <v>108</v>
      </c>
      <c r="B29" s="28" t="s">
        <v>113</v>
      </c>
      <c r="C29" s="24"/>
      <c r="D29" s="24">
        <v>1</v>
      </c>
      <c r="E29" s="24"/>
    </row>
    <row r="30" spans="1:5" ht="18" x14ac:dyDescent="0.2">
      <c r="A30" s="24" t="s">
        <v>93</v>
      </c>
      <c r="B30" s="28" t="s">
        <v>94</v>
      </c>
      <c r="C30" s="24">
        <v>1</v>
      </c>
      <c r="D30" s="24"/>
      <c r="E30" s="24"/>
    </row>
    <row r="31" spans="1:5" ht="18" x14ac:dyDescent="0.2">
      <c r="A31" s="24" t="s">
        <v>121</v>
      </c>
      <c r="B31" s="28" t="s">
        <v>116</v>
      </c>
      <c r="C31" s="24"/>
      <c r="D31" s="24">
        <v>1</v>
      </c>
      <c r="E31" s="24"/>
    </row>
    <row r="32" spans="1:5" ht="18" x14ac:dyDescent="0.2">
      <c r="A32" s="24" t="s">
        <v>197</v>
      </c>
      <c r="B32" s="28" t="s">
        <v>198</v>
      </c>
      <c r="C32" s="24">
        <v>1</v>
      </c>
      <c r="D32" s="24"/>
      <c r="E32" s="24" t="s">
        <v>199</v>
      </c>
    </row>
    <row r="33" spans="1:5" ht="18" x14ac:dyDescent="0.2">
      <c r="A33" s="24" t="s">
        <v>188</v>
      </c>
      <c r="B33" s="28" t="s">
        <v>305</v>
      </c>
      <c r="C33" s="24"/>
      <c r="D33" s="24">
        <v>4</v>
      </c>
      <c r="E33" s="24"/>
    </row>
    <row r="34" spans="1:5" ht="18" x14ac:dyDescent="0.2">
      <c r="A34" s="24" t="s">
        <v>153</v>
      </c>
      <c r="B34" s="28" t="s">
        <v>195</v>
      </c>
      <c r="C34" s="24"/>
      <c r="D34" s="24">
        <v>1</v>
      </c>
      <c r="E34" s="24"/>
    </row>
    <row r="35" spans="1:5" ht="18" x14ac:dyDescent="0.2">
      <c r="A35" s="24" t="s">
        <v>174</v>
      </c>
      <c r="B35" s="28" t="s">
        <v>175</v>
      </c>
      <c r="C35" s="24"/>
      <c r="D35" s="24">
        <v>1</v>
      </c>
      <c r="E35" s="24"/>
    </row>
    <row r="36" spans="1:5" ht="18" x14ac:dyDescent="0.2">
      <c r="A36" s="24" t="s">
        <v>125</v>
      </c>
      <c r="B36" s="28" t="s">
        <v>124</v>
      </c>
      <c r="C36" s="24"/>
      <c r="D36" s="24">
        <v>1</v>
      </c>
      <c r="E36" s="24"/>
    </row>
    <row r="37" spans="1:5" ht="18" x14ac:dyDescent="0.2">
      <c r="A37" s="24" t="s">
        <v>144</v>
      </c>
      <c r="B37" s="28" t="s">
        <v>193</v>
      </c>
      <c r="C37" s="24">
        <v>1</v>
      </c>
      <c r="D37" s="24"/>
      <c r="E37" s="24"/>
    </row>
    <row r="38" spans="1:5" ht="18" x14ac:dyDescent="0.2">
      <c r="A38" s="24" t="s">
        <v>146</v>
      </c>
      <c r="B38" s="29" t="s">
        <v>194</v>
      </c>
      <c r="C38" s="24">
        <v>1</v>
      </c>
      <c r="D38" s="24"/>
      <c r="E38" s="24"/>
    </row>
    <row r="39" spans="1:5" ht="18" x14ac:dyDescent="0.2">
      <c r="A39" s="24" t="s">
        <v>122</v>
      </c>
      <c r="B39" s="28" t="s">
        <v>123</v>
      </c>
      <c r="C39" s="24">
        <v>1</v>
      </c>
      <c r="D39" s="24"/>
      <c r="E39" s="24"/>
    </row>
    <row r="40" spans="1:5" ht="18" x14ac:dyDescent="0.2">
      <c r="A40" s="24" t="s">
        <v>122</v>
      </c>
      <c r="B40" s="28" t="s">
        <v>123</v>
      </c>
      <c r="C40" s="24">
        <v>1</v>
      </c>
      <c r="D40" s="24"/>
      <c r="E40" s="24"/>
    </row>
    <row r="41" spans="1:5" ht="15" x14ac:dyDescent="0.2">
      <c r="A41" s="1"/>
      <c r="B41" s="32"/>
      <c r="C41" s="1"/>
      <c r="D41" s="1"/>
    </row>
    <row r="42" spans="1:5" ht="15" x14ac:dyDescent="0.2">
      <c r="A42" s="1"/>
      <c r="B42" s="32"/>
      <c r="C42" s="1"/>
      <c r="D42" s="1"/>
    </row>
    <row r="43" spans="1:5" ht="15" x14ac:dyDescent="0.2">
      <c r="A43" s="1"/>
      <c r="B43" s="32"/>
      <c r="C43" s="1"/>
      <c r="D43" s="1"/>
    </row>
    <row r="44" spans="1:5" ht="15" x14ac:dyDescent="0.2">
      <c r="A44" s="1"/>
      <c r="B44" s="32"/>
      <c r="C44" s="1"/>
      <c r="D44" s="1"/>
    </row>
    <row r="45" spans="1:5" ht="15" x14ac:dyDescent="0.2">
      <c r="A45" s="1"/>
      <c r="B45" s="32"/>
      <c r="C45" s="1"/>
      <c r="D45" s="1"/>
    </row>
    <row r="46" spans="1:5" ht="15" x14ac:dyDescent="0.2">
      <c r="A46" s="1"/>
      <c r="B46" s="32"/>
      <c r="C46" s="1"/>
      <c r="D46" s="1"/>
    </row>
    <row r="47" spans="1:5" ht="15" x14ac:dyDescent="0.2">
      <c r="A47" s="1"/>
      <c r="B47" s="32"/>
      <c r="C47" s="1"/>
      <c r="D47" s="1"/>
    </row>
    <row r="48" spans="1:5" ht="15" x14ac:dyDescent="0.2">
      <c r="A48" s="1"/>
      <c r="B48" s="32"/>
      <c r="C48" s="1"/>
      <c r="D48" s="1"/>
    </row>
    <row r="49" spans="1:4" ht="15" x14ac:dyDescent="0.2">
      <c r="A49" s="4"/>
      <c r="B49" s="33"/>
      <c r="C49" s="1"/>
      <c r="D49" s="4"/>
    </row>
  </sheetData>
  <sortState xmlns:xlrd2="http://schemas.microsoft.com/office/spreadsheetml/2017/richdata2" ref="A2:E49">
    <sortCondition ref="A2"/>
  </sortState>
  <printOptions horizontalCentered="1" verticalCentered="1"/>
  <pageMargins left="0.70866141732283472" right="0.70866141732283472" top="0.74803149606299213" bottom="0.74803149606299213" header="0.31496062992125984" footer="0.31496062992125984"/>
  <pageSetup paperSize="9" scale="76" orientation="portrait" horizontalDpi="0" verticalDpi="0" r:id="rId1"/>
  <headerFooter>
    <oddHeader>&amp;L&amp;D&amp;C&amp;14&amp;U&amp;A&amp;Rבס"ד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7</vt:i4>
      </vt:variant>
      <vt:variant>
        <vt:lpstr>טווחים בעלי שם</vt:lpstr>
      </vt:variant>
      <vt:variant>
        <vt:i4>3</vt:i4>
      </vt:variant>
    </vt:vector>
  </HeadingPairs>
  <TitlesOfParts>
    <vt:vector size="10" baseType="lpstr">
      <vt:lpstr>בטיחות</vt:lpstr>
      <vt:lpstr>הצטיידות לפי רשימה</vt:lpstr>
      <vt:lpstr>ציוד למעבדה</vt:lpstr>
      <vt:lpstr>מקרא נריה בנים</vt:lpstr>
      <vt:lpstr>מקרא צביה</vt:lpstr>
      <vt:lpstr>מקרא נריה בנות</vt:lpstr>
      <vt:lpstr>מקרא מופ</vt:lpstr>
      <vt:lpstr>בטיחות!WPrint_Area_W</vt:lpstr>
      <vt:lpstr>בטיחות!WPrint_TitlesW</vt:lpstr>
      <vt:lpstr>'ציוד למעבדה'!WPrint_TitlesW</vt:lpstr>
    </vt:vector>
  </TitlesOfParts>
  <Company>Yaron'S Team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‏‏משתמש Windows</dc:creator>
  <cp:lastModifiedBy>שחר עשוש</cp:lastModifiedBy>
  <cp:lastPrinted>2023-05-17T05:56:37Z</cp:lastPrinted>
  <dcterms:created xsi:type="dcterms:W3CDTF">2017-04-30T09:53:15Z</dcterms:created>
  <dcterms:modified xsi:type="dcterms:W3CDTF">2023-05-17T12:24:27Z</dcterms:modified>
</cp:coreProperties>
</file>